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2" yWindow="588" windowWidth="22716" windowHeight="10260" tabRatio="562"/>
  </bookViews>
  <sheets>
    <sheet name="Protokoll" sheetId="1" r:id="rId1"/>
    <sheet name="Klubid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1" i="1" l="1"/>
  <c r="F42" i="1"/>
  <c r="F43" i="1"/>
  <c r="F40" i="1"/>
  <c r="F38" i="1"/>
  <c r="F37" i="1"/>
  <c r="F35" i="1"/>
  <c r="F34" i="1"/>
  <c r="F32" i="1"/>
  <c r="F31" i="1"/>
  <c r="F21" i="1"/>
  <c r="F19" i="1"/>
  <c r="F15" i="1"/>
  <c r="F17" i="1"/>
  <c r="F16" i="1"/>
  <c r="F12" i="1"/>
  <c r="F13" i="1"/>
  <c r="F11" i="1"/>
  <c r="D11" i="2"/>
  <c r="D20" i="2"/>
  <c r="D28" i="2"/>
  <c r="D35" i="2"/>
  <c r="D39" i="2"/>
  <c r="M31" i="1"/>
  <c r="N31" i="1"/>
  <c r="M32" i="1"/>
  <c r="N32" i="1"/>
  <c r="M34" i="1"/>
  <c r="N34" i="1"/>
  <c r="M35" i="1"/>
  <c r="N35" i="1"/>
  <c r="M37" i="1"/>
  <c r="N37" i="1"/>
  <c r="M38" i="1"/>
  <c r="N38" i="1"/>
  <c r="M40" i="1"/>
  <c r="N40" i="1"/>
  <c r="M41" i="1"/>
  <c r="N41" i="1"/>
  <c r="M42" i="1"/>
  <c r="N42" i="1"/>
  <c r="M43" i="1"/>
  <c r="N43" i="1"/>
  <c r="O42" i="1" l="1"/>
  <c r="Q42" i="1" s="1"/>
  <c r="O40" i="1"/>
  <c r="Q40" i="1" s="1"/>
  <c r="O37" i="1"/>
  <c r="Q37" i="1" s="1"/>
  <c r="O34" i="1"/>
  <c r="Q34" i="1" s="1"/>
  <c r="O32" i="1"/>
  <c r="Q32" i="1" s="1"/>
  <c r="O43" i="1"/>
  <c r="Q43" i="1" s="1"/>
  <c r="O41" i="1"/>
  <c r="Q41" i="1" s="1"/>
  <c r="O35" i="1"/>
  <c r="Q35" i="1" s="1"/>
  <c r="O38" i="1"/>
  <c r="Q38" i="1" s="1"/>
  <c r="O31" i="1"/>
  <c r="Q31" i="1" s="1"/>
</calcChain>
</file>

<file path=xl/sharedStrings.xml><?xml version="1.0" encoding="utf-8"?>
<sst xmlns="http://schemas.openxmlformats.org/spreadsheetml/2006/main" count="219" uniqueCount="127">
  <si>
    <t>Protokoll</t>
  </si>
  <si>
    <t>Kaalumine:</t>
  </si>
  <si>
    <t>Võistlus: 10:30</t>
  </si>
  <si>
    <t>Võistleja</t>
  </si>
  <si>
    <t>Võistluse käik</t>
  </si>
  <si>
    <t>Saavutatud tulemused</t>
  </si>
  <si>
    <t>Jrk nr</t>
  </si>
  <si>
    <t>Nimi</t>
  </si>
  <si>
    <t>Sünd</t>
  </si>
  <si>
    <t>Klubi</t>
  </si>
  <si>
    <t>Keha-kaal</t>
  </si>
  <si>
    <t>Koef.</t>
  </si>
  <si>
    <t>Rebimine</t>
  </si>
  <si>
    <t>Tõukamine</t>
  </si>
  <si>
    <t>Summa</t>
  </si>
  <si>
    <t>Koht</t>
  </si>
  <si>
    <t>Sinclairi Punktid</t>
  </si>
  <si>
    <t>Ülo</t>
  </si>
  <si>
    <t>Vargamäe</t>
  </si>
  <si>
    <t>Armas Reisel</t>
  </si>
  <si>
    <t>Daniil Masjukov</t>
  </si>
  <si>
    <t>Alexander Moiseenko</t>
  </si>
  <si>
    <t>Danil Korotkov</t>
  </si>
  <si>
    <t>Võistluse direktor:</t>
  </si>
  <si>
    <t>Ago Aadumäe</t>
  </si>
  <si>
    <t>Žürii:</t>
  </si>
  <si>
    <t>Kohtunikud:</t>
  </si>
  <si>
    <t>Sekretär:</t>
  </si>
  <si>
    <t>Endel Põld</t>
  </si>
  <si>
    <t xml:space="preserve">2. </t>
  </si>
  <si>
    <t>Võistlus: 12:30</t>
  </si>
  <si>
    <t>Viktor Mussaev</t>
  </si>
  <si>
    <t>Teet Karbus</t>
  </si>
  <si>
    <t>1 Georgi Georgijevski</t>
  </si>
  <si>
    <t>Sander Savik</t>
  </si>
  <si>
    <t>Silver Zikaras</t>
  </si>
  <si>
    <t>Denis Kuzmin</t>
  </si>
  <si>
    <t>Ants Bombul</t>
  </si>
  <si>
    <t>Nikita Klevtsov</t>
  </si>
  <si>
    <t>Robert Põldoja</t>
  </si>
  <si>
    <t>SP</t>
  </si>
  <si>
    <t>Klubide arvestus</t>
  </si>
  <si>
    <t>Leon Kann</t>
  </si>
  <si>
    <t>Edu</t>
  </si>
  <si>
    <t>Pavel Gordienko</t>
  </si>
  <si>
    <t>Viktor Vikulov</t>
  </si>
  <si>
    <t>Juri Hudjakov</t>
  </si>
  <si>
    <t>Viktor Sitalo</t>
  </si>
  <si>
    <t>Jaak Bombul</t>
  </si>
  <si>
    <t>Sander Õispuu</t>
  </si>
  <si>
    <t>Ronaldo Martinson</t>
  </si>
  <si>
    <t>Kalle Talu</t>
  </si>
  <si>
    <t>J.Junior</t>
  </si>
  <si>
    <t>Aleksander Matisinets</t>
  </si>
  <si>
    <t>Anton Ostrouhov</t>
  </si>
  <si>
    <t>Indever</t>
  </si>
  <si>
    <t>Dima Zenin</t>
  </si>
  <si>
    <t>Aleksei Zukov</t>
  </si>
  <si>
    <t>Nikolai Goremõkin</t>
  </si>
  <si>
    <t>Aleksandr Burõgin</t>
  </si>
  <si>
    <t>Andei Kamornikov</t>
  </si>
  <si>
    <t>Maiko Sepp</t>
  </si>
  <si>
    <t>Mäksa SK</t>
  </si>
  <si>
    <t>Alver Palk</t>
  </si>
  <si>
    <t>Mihhail Anissimov</t>
  </si>
  <si>
    <t>Tartumaa Jõud</t>
  </si>
  <si>
    <t>Karl Robert Karpa</t>
  </si>
  <si>
    <t>Aleksei Lavrinovits</t>
  </si>
  <si>
    <t>Albatros</t>
  </si>
  <si>
    <t>Oleg Vähi</t>
  </si>
  <si>
    <t>15.10.2016  Tammiku Spordihoone Ida-Virumaa</t>
  </si>
  <si>
    <t>Jõhvi valla lahtised meistrivõistlused tõstmises</t>
  </si>
  <si>
    <t>tüdrukud</t>
  </si>
  <si>
    <t>Angelina Matjuhhina</t>
  </si>
  <si>
    <t>Emely Raud</t>
  </si>
  <si>
    <t>Darja Ivanova</t>
  </si>
  <si>
    <t>-45 KG</t>
  </si>
  <si>
    <t>Kristjan-Marten Tõnurist</t>
  </si>
  <si>
    <t>Artjom Matjuhhin</t>
  </si>
  <si>
    <t>Ivan Vorobjov</t>
  </si>
  <si>
    <t>-50 kg</t>
  </si>
  <si>
    <t>Aleksei Kuzmin</t>
  </si>
  <si>
    <t>Vladislav Kostjuk</t>
  </si>
  <si>
    <t>-69 kg</t>
  </si>
  <si>
    <t>1. Georgi Georgijevski</t>
  </si>
  <si>
    <t>Anatoli Matatšnjov</t>
  </si>
  <si>
    <t>-77 kg</t>
  </si>
  <si>
    <t>Lauri Naarits</t>
  </si>
  <si>
    <t>Dmitri Zemin</t>
  </si>
  <si>
    <t>-85 kg</t>
  </si>
  <si>
    <t>Ranel Aberthal</t>
  </si>
  <si>
    <t>Sergei Kuzmov</t>
  </si>
  <si>
    <t>Peterburg</t>
  </si>
  <si>
    <t>-105 kg</t>
  </si>
  <si>
    <t>Aivar Zarubin</t>
  </si>
  <si>
    <t>Kristjan Pikhof</t>
  </si>
  <si>
    <t>Viacheslav Varlamov</t>
  </si>
  <si>
    <t>Jevgeni Šerstjukov</t>
  </si>
  <si>
    <t>individuaal</t>
  </si>
  <si>
    <t>2. Aleksei Golov</t>
  </si>
  <si>
    <t>3. Sigrith Moorast</t>
  </si>
  <si>
    <t>22-</t>
  </si>
  <si>
    <t>23-</t>
  </si>
  <si>
    <t>35-</t>
  </si>
  <si>
    <t xml:space="preserve">Eesti noorterekord, rebimine: Angelina Matjuhhina </t>
  </si>
  <si>
    <t>43, 46, 49</t>
  </si>
  <si>
    <t>tõukamine</t>
  </si>
  <si>
    <t>57, 60, 61</t>
  </si>
  <si>
    <t>kogusumma106. 109. 110</t>
  </si>
  <si>
    <t>69-</t>
  </si>
  <si>
    <t>48-</t>
  </si>
  <si>
    <t>30-</t>
  </si>
  <si>
    <t>I</t>
  </si>
  <si>
    <t>II</t>
  </si>
  <si>
    <t>III</t>
  </si>
  <si>
    <t>3 Sigrith Moorast</t>
  </si>
  <si>
    <t>77-</t>
  </si>
  <si>
    <t>80-</t>
  </si>
  <si>
    <t>85-</t>
  </si>
  <si>
    <t>92-</t>
  </si>
  <si>
    <t>97-</t>
  </si>
  <si>
    <t>120-</t>
  </si>
  <si>
    <t>100-</t>
  </si>
  <si>
    <t>105-</t>
  </si>
  <si>
    <t>113-</t>
  </si>
  <si>
    <t>121-</t>
  </si>
  <si>
    <t>156-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</si>
</sst>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000"/>
    <numFmt numFmtId="166" formatCode="0.0"/>
    <numFmt numFmtId="167" formatCode="0.000"/>
  </numFmts>
  <fonts count="13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8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9"/>
      <name val="Arial"/>
      <family val="2"/>
      <charset val="186"/>
    </font>
    <font>
      <sz val="10"/>
      <color theme="7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60"/>
      </patternFill>
    </fill>
    <fill>
      <patternFill patternType="solid">
        <fgColor rgb="FFFF0000"/>
        <bgColor indexed="60"/>
      </patternFill>
    </fill>
    <fill>
      <patternFill patternType="solid">
        <fgColor rgb="FFFF0000"/>
        <bgColor indexed="34"/>
      </patternFill>
    </fill>
  </fills>
  <borders count="56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1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5"/>
    <xf numFmtId="14" fontId="3" fillId="0" borderId="0" xfId="5" applyNumberFormat="1" applyFont="1" applyAlignment="1">
      <alignment horizontal="center"/>
    </xf>
    <xf numFmtId="0" fontId="4" fillId="0" borderId="0" xfId="5" applyFont="1"/>
    <xf numFmtId="0" fontId="4" fillId="0" borderId="0" xfId="5" applyFont="1" applyAlignment="1">
      <alignment horizontal="center"/>
    </xf>
    <xf numFmtId="0" fontId="4" fillId="0" borderId="0" xfId="5" applyFont="1" applyAlignment="1" applyProtection="1">
      <alignment horizontal="center"/>
      <protection locked="0"/>
    </xf>
    <xf numFmtId="0" fontId="4" fillId="0" borderId="0" xfId="5" applyFont="1" applyAlignment="1"/>
    <xf numFmtId="0" fontId="5" fillId="0" borderId="0" xfId="5" applyFont="1" applyAlignment="1">
      <alignment horizontal="left"/>
    </xf>
    <xf numFmtId="0" fontId="1" fillId="0" borderId="1" xfId="5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/>
    </xf>
    <xf numFmtId="0" fontId="1" fillId="0" borderId="3" xfId="5" applyFont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/>
    </xf>
    <xf numFmtId="0" fontId="1" fillId="0" borderId="5" xfId="4" applyFont="1" applyBorder="1" applyAlignment="1">
      <alignment horizontal="center"/>
    </xf>
    <xf numFmtId="166" fontId="1" fillId="0" borderId="5" xfId="5" applyNumberFormat="1" applyFont="1" applyBorder="1" applyAlignment="1" applyProtection="1">
      <alignment horizontal="center" vertical="center"/>
      <protection locked="0"/>
    </xf>
    <xf numFmtId="167" fontId="1" fillId="0" borderId="5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1" fillId="0" borderId="7" xfId="5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/>
    </xf>
    <xf numFmtId="0" fontId="1" fillId="0" borderId="8" xfId="4" applyFont="1" applyBorder="1" applyAlignment="1">
      <alignment horizontal="center"/>
    </xf>
    <xf numFmtId="166" fontId="1" fillId="0" borderId="8" xfId="5" applyNumberFormat="1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6" fontId="1" fillId="0" borderId="6" xfId="5" applyNumberFormat="1" applyFont="1" applyBorder="1" applyAlignment="1" applyProtection="1">
      <alignment horizontal="center" vertical="center"/>
      <protection locked="0"/>
    </xf>
    <xf numFmtId="167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6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166" fontId="1" fillId="0" borderId="19" xfId="5" applyNumberFormat="1" applyFont="1" applyBorder="1" applyAlignment="1" applyProtection="1">
      <alignment horizontal="center" vertical="center"/>
      <protection locked="0"/>
    </xf>
    <xf numFmtId="0" fontId="4" fillId="0" borderId="6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/>
    </xf>
    <xf numFmtId="0" fontId="1" fillId="0" borderId="0" xfId="1" applyFont="1" applyFill="1" applyAlignment="1"/>
    <xf numFmtId="0" fontId="1" fillId="0" borderId="0" xfId="5" applyFont="1" applyFill="1" applyBorder="1" applyAlignment="1" applyProtection="1">
      <alignment horizontal="center"/>
      <protection locked="0"/>
    </xf>
    <xf numFmtId="0" fontId="1" fillId="0" borderId="0" xfId="5" applyFont="1" applyAlignment="1">
      <alignment horizontal="left"/>
    </xf>
    <xf numFmtId="2" fontId="1" fillId="0" borderId="0" xfId="5" applyNumberFormat="1" applyFont="1" applyFill="1" applyBorder="1" applyAlignment="1">
      <alignment horizontal="center"/>
    </xf>
    <xf numFmtId="0" fontId="7" fillId="0" borderId="0" xfId="5" applyFont="1" applyFill="1" applyAlignment="1">
      <alignment horizontal="left"/>
    </xf>
    <xf numFmtId="0" fontId="1" fillId="0" borderId="0" xfId="5" applyFont="1" applyFill="1"/>
    <xf numFmtId="0" fontId="1" fillId="0" borderId="0" xfId="5" applyFont="1" applyAlignment="1"/>
    <xf numFmtId="0" fontId="1" fillId="0" borderId="0" xfId="5" applyFont="1" applyAlignment="1" applyProtection="1">
      <alignment horizontal="center"/>
      <protection locked="0"/>
    </xf>
    <xf numFmtId="0" fontId="1" fillId="0" borderId="0" xfId="5" applyFont="1" applyAlignment="1">
      <alignment horizontal="center"/>
    </xf>
    <xf numFmtId="166" fontId="1" fillId="0" borderId="0" xfId="5" applyNumberFormat="1" applyFont="1" applyFill="1" applyBorder="1" applyAlignment="1" applyProtection="1">
      <alignment horizontal="center"/>
      <protection locked="0"/>
    </xf>
    <xf numFmtId="0" fontId="1" fillId="0" borderId="22" xfId="5" applyFont="1" applyBorder="1" applyAlignment="1">
      <alignment horizontal="center" vertical="center"/>
    </xf>
    <xf numFmtId="0" fontId="1" fillId="0" borderId="23" xfId="5" applyFont="1" applyBorder="1" applyAlignment="1">
      <alignment horizontal="center" vertical="center"/>
    </xf>
    <xf numFmtId="0" fontId="1" fillId="0" borderId="0" xfId="5" applyFont="1" applyFill="1" applyAlignment="1">
      <alignment horizontal="left"/>
    </xf>
    <xf numFmtId="0" fontId="1" fillId="3" borderId="0" xfId="5" applyFont="1" applyFill="1" applyBorder="1" applyAlignment="1">
      <alignment horizontal="center"/>
    </xf>
    <xf numFmtId="0" fontId="4" fillId="3" borderId="0" xfId="5" applyFont="1" applyFill="1"/>
    <xf numFmtId="0" fontId="1" fillId="3" borderId="0" xfId="5" applyFont="1" applyFill="1"/>
    <xf numFmtId="167" fontId="1" fillId="0" borderId="0" xfId="5" applyNumberFormat="1" applyFont="1" applyFill="1" applyBorder="1" applyAlignment="1">
      <alignment horizontal="center"/>
    </xf>
    <xf numFmtId="0" fontId="0" fillId="0" borderId="8" xfId="0" applyFont="1" applyBorder="1"/>
    <xf numFmtId="0" fontId="1" fillId="0" borderId="8" xfId="5" applyFont="1" applyFill="1" applyBorder="1" applyAlignment="1">
      <alignment horizontal="center" vertical="center"/>
    </xf>
    <xf numFmtId="0" fontId="1" fillId="0" borderId="8" xfId="5" applyFont="1" applyBorder="1" applyAlignment="1">
      <alignment horizontal="center" vertical="center"/>
    </xf>
    <xf numFmtId="2" fontId="1" fillId="0" borderId="8" xfId="5" applyNumberFormat="1" applyFont="1" applyBorder="1" applyAlignment="1">
      <alignment horizontal="center" vertical="center"/>
    </xf>
    <xf numFmtId="0" fontId="0" fillId="4" borderId="0" xfId="0" applyFill="1"/>
    <xf numFmtId="0" fontId="8" fillId="4" borderId="0" xfId="0" applyFont="1" applyFill="1"/>
    <xf numFmtId="0" fontId="1" fillId="0" borderId="8" xfId="5" applyFont="1" applyFill="1" applyBorder="1" applyAlignment="1">
      <alignment horizontal="center"/>
    </xf>
    <xf numFmtId="0" fontId="1" fillId="0" borderId="8" xfId="5" applyFont="1" applyBorder="1" applyAlignment="1">
      <alignment horizontal="center"/>
    </xf>
    <xf numFmtId="2" fontId="1" fillId="0" borderId="8" xfId="5" applyNumberFormat="1" applyFont="1" applyBorder="1" applyAlignment="1">
      <alignment horizontal="center"/>
    </xf>
    <xf numFmtId="0" fontId="0" fillId="0" borderId="0" xfId="0" applyBorder="1"/>
    <xf numFmtId="0" fontId="1" fillId="0" borderId="0" xfId="5" applyFont="1" applyFill="1" applyBorder="1" applyAlignment="1">
      <alignment horizontal="center" vertical="center"/>
    </xf>
    <xf numFmtId="0" fontId="1" fillId="0" borderId="0" xfId="5" applyFont="1" applyBorder="1" applyAlignment="1">
      <alignment horizontal="center" vertical="center"/>
    </xf>
    <xf numFmtId="2" fontId="4" fillId="3" borderId="0" xfId="5" applyNumberFormat="1" applyFont="1" applyFill="1" applyBorder="1" applyAlignment="1">
      <alignment horizontal="center" vertical="center"/>
    </xf>
    <xf numFmtId="2" fontId="8" fillId="3" borderId="0" xfId="0" applyNumberFormat="1" applyFont="1" applyFill="1"/>
    <xf numFmtId="0" fontId="9" fillId="0" borderId="8" xfId="5" applyFont="1" applyBorder="1" applyAlignment="1">
      <alignment horizontal="center"/>
    </xf>
    <xf numFmtId="0" fontId="0" fillId="7" borderId="0" xfId="0" applyFill="1"/>
    <xf numFmtId="0" fontId="1" fillId="8" borderId="5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7" borderId="4" xfId="5" applyFont="1" applyFill="1" applyBorder="1" applyAlignment="1">
      <alignment horizontal="center" vertical="center"/>
    </xf>
    <xf numFmtId="0" fontId="1" fillId="7" borderId="5" xfId="4" applyFont="1" applyFill="1" applyBorder="1" applyAlignment="1">
      <alignment horizontal="center"/>
    </xf>
    <xf numFmtId="166" fontId="1" fillId="7" borderId="20" xfId="5" applyNumberFormat="1" applyFont="1" applyFill="1" applyBorder="1" applyAlignment="1" applyProtection="1">
      <alignment horizontal="center" vertical="center"/>
      <protection locked="0"/>
    </xf>
    <xf numFmtId="167" fontId="1" fillId="7" borderId="17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4" fillId="7" borderId="6" xfId="5" applyFont="1" applyFill="1" applyBorder="1" applyAlignment="1">
      <alignment horizontal="center" vertical="center"/>
    </xf>
    <xf numFmtId="2" fontId="4" fillId="7" borderId="6" xfId="5" applyNumberFormat="1" applyFont="1" applyFill="1" applyBorder="1" applyAlignment="1">
      <alignment horizontal="center" vertical="center"/>
    </xf>
    <xf numFmtId="0" fontId="1" fillId="7" borderId="1" xfId="5" applyFont="1" applyFill="1" applyBorder="1" applyAlignment="1">
      <alignment horizontal="center" vertical="center"/>
    </xf>
    <xf numFmtId="0" fontId="1" fillId="7" borderId="11" xfId="4" applyFont="1" applyFill="1" applyBorder="1" applyAlignment="1">
      <alignment horizontal="center"/>
    </xf>
    <xf numFmtId="0" fontId="1" fillId="7" borderId="8" xfId="4" applyFont="1" applyFill="1" applyBorder="1" applyAlignment="1">
      <alignment horizontal="center"/>
    </xf>
    <xf numFmtId="166" fontId="1" fillId="7" borderId="12" xfId="5" applyNumberFormat="1" applyFont="1" applyFill="1" applyBorder="1" applyAlignment="1" applyProtection="1">
      <alignment horizontal="center" vertical="center"/>
      <protection locked="0"/>
    </xf>
    <xf numFmtId="167" fontId="1" fillId="7" borderId="13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4" fillId="7" borderId="12" xfId="5" applyFont="1" applyFill="1" applyBorder="1" applyAlignment="1">
      <alignment horizontal="center" vertical="center"/>
    </xf>
    <xf numFmtId="2" fontId="4" fillId="7" borderId="12" xfId="5" applyNumberFormat="1" applyFont="1" applyFill="1" applyBorder="1" applyAlignment="1">
      <alignment horizontal="center" vertical="center"/>
    </xf>
    <xf numFmtId="0" fontId="1" fillId="7" borderId="18" xfId="5" applyFont="1" applyFill="1" applyBorder="1" applyAlignment="1">
      <alignment horizontal="center" vertical="center"/>
    </xf>
    <xf numFmtId="166" fontId="1" fillId="7" borderId="21" xfId="5" applyNumberFormat="1" applyFont="1" applyFill="1" applyBorder="1" applyAlignment="1" applyProtection="1">
      <alignment horizontal="center" vertical="center"/>
      <protection locked="0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4" fillId="7" borderId="9" xfId="5" applyFont="1" applyFill="1" applyBorder="1" applyAlignment="1">
      <alignment horizontal="center" vertical="center"/>
    </xf>
    <xf numFmtId="2" fontId="4" fillId="7" borderId="9" xfId="5" applyNumberFormat="1" applyFont="1" applyFill="1" applyBorder="1" applyAlignment="1">
      <alignment horizontal="center" vertical="center"/>
    </xf>
    <xf numFmtId="1" fontId="1" fillId="0" borderId="5" xfId="4" applyNumberFormat="1" applyFont="1" applyBorder="1" applyAlignment="1">
      <alignment horizontal="center"/>
    </xf>
    <xf numFmtId="166" fontId="1" fillId="7" borderId="47" xfId="5" applyNumberFormat="1" applyFont="1" applyFill="1" applyBorder="1" applyAlignment="1" applyProtection="1">
      <alignment horizontal="center" vertical="center"/>
      <protection locked="0"/>
    </xf>
    <xf numFmtId="0" fontId="1" fillId="7" borderId="30" xfId="4" applyFont="1" applyFill="1" applyBorder="1" applyAlignment="1">
      <alignment horizontal="center"/>
    </xf>
    <xf numFmtId="166" fontId="1" fillId="7" borderId="52" xfId="5" applyNumberFormat="1" applyFont="1" applyFill="1" applyBorder="1" applyAlignment="1" applyProtection="1">
      <alignment horizontal="center" vertical="center"/>
      <protection locked="0"/>
    </xf>
    <xf numFmtId="167" fontId="1" fillId="7" borderId="46" xfId="0" applyNumberFormat="1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4" fillId="7" borderId="19" xfId="5" applyFont="1" applyFill="1" applyBorder="1" applyAlignment="1">
      <alignment horizontal="center" vertical="center"/>
    </xf>
    <xf numFmtId="2" fontId="4" fillId="7" borderId="19" xfId="5" applyNumberFormat="1" applyFont="1" applyFill="1" applyBorder="1" applyAlignment="1">
      <alignment horizontal="center" vertical="center"/>
    </xf>
    <xf numFmtId="1" fontId="1" fillId="0" borderId="8" xfId="6" applyNumberFormat="1" applyFont="1" applyBorder="1" applyAlignment="1">
      <alignment horizontal="center"/>
    </xf>
    <xf numFmtId="1" fontId="1" fillId="0" borderId="8" xfId="4" applyNumberFormat="1" applyFont="1" applyBorder="1" applyAlignment="1">
      <alignment horizontal="center"/>
    </xf>
    <xf numFmtId="1" fontId="1" fillId="7" borderId="5" xfId="4" applyNumberFormat="1" applyFont="1" applyFill="1" applyBorder="1" applyAlignment="1">
      <alignment horizontal="center"/>
    </xf>
    <xf numFmtId="1" fontId="1" fillId="7" borderId="30" xfId="4" applyNumberFormat="1" applyFont="1" applyFill="1" applyBorder="1" applyAlignment="1">
      <alignment horizontal="center"/>
    </xf>
    <xf numFmtId="0" fontId="1" fillId="9" borderId="18" xfId="5" applyFont="1" applyFill="1" applyBorder="1" applyAlignment="1">
      <alignment horizontal="center" vertical="center"/>
    </xf>
    <xf numFmtId="0" fontId="1" fillId="9" borderId="30" xfId="5" applyFont="1" applyFill="1" applyBorder="1" applyAlignment="1" applyProtection="1">
      <alignment horizontal="center" vertical="center"/>
      <protection locked="0"/>
    </xf>
    <xf numFmtId="0" fontId="1" fillId="10" borderId="19" xfId="5" applyFont="1" applyFill="1" applyBorder="1" applyAlignment="1">
      <alignment horizontal="center" vertical="center"/>
    </xf>
    <xf numFmtId="0" fontId="1" fillId="9" borderId="4" xfId="5" applyFont="1" applyFill="1" applyBorder="1" applyAlignment="1">
      <alignment horizontal="center" vertical="center"/>
    </xf>
    <xf numFmtId="0" fontId="1" fillId="11" borderId="19" xfId="5" applyFont="1" applyFill="1" applyBorder="1" applyAlignment="1">
      <alignment horizontal="center" vertical="center"/>
    </xf>
    <xf numFmtId="0" fontId="1" fillId="9" borderId="5" xfId="5" applyFont="1" applyFill="1" applyBorder="1" applyAlignment="1" applyProtection="1">
      <alignment horizontal="center" vertical="center"/>
      <protection locked="0"/>
    </xf>
    <xf numFmtId="0" fontId="1" fillId="10" borderId="6" xfId="5" applyFont="1" applyFill="1" applyBorder="1" applyAlignment="1">
      <alignment horizontal="center" vertical="center"/>
    </xf>
    <xf numFmtId="0" fontId="1" fillId="12" borderId="19" xfId="5" applyFont="1" applyFill="1" applyBorder="1" applyAlignment="1">
      <alignment horizontal="center" vertical="center"/>
    </xf>
    <xf numFmtId="0" fontId="1" fillId="10" borderId="30" xfId="5" applyFont="1" applyFill="1" applyBorder="1" applyAlignment="1" applyProtection="1">
      <alignment horizontal="center" vertical="center"/>
      <protection locked="0"/>
    </xf>
    <xf numFmtId="0" fontId="1" fillId="9" borderId="25" xfId="5" applyFont="1" applyFill="1" applyBorder="1" applyAlignment="1">
      <alignment horizontal="center" vertical="center"/>
    </xf>
    <xf numFmtId="0" fontId="1" fillId="9" borderId="8" xfId="5" applyFont="1" applyFill="1" applyBorder="1" applyAlignment="1" applyProtection="1">
      <alignment horizontal="center" vertical="center"/>
      <protection locked="0"/>
    </xf>
    <xf numFmtId="0" fontId="1" fillId="12" borderId="9" xfId="5" applyFont="1" applyFill="1" applyBorder="1" applyAlignment="1">
      <alignment horizontal="center" vertical="center"/>
    </xf>
    <xf numFmtId="0" fontId="1" fillId="9" borderId="24" xfId="5" applyFont="1" applyFill="1" applyBorder="1" applyAlignment="1">
      <alignment horizontal="center" vertical="center"/>
    </xf>
    <xf numFmtId="0" fontId="1" fillId="9" borderId="9" xfId="5" applyFont="1" applyFill="1" applyBorder="1" applyAlignment="1">
      <alignment horizontal="center" vertical="center"/>
    </xf>
    <xf numFmtId="0" fontId="1" fillId="9" borderId="31" xfId="5" applyFont="1" applyFill="1" applyBorder="1" applyAlignment="1">
      <alignment horizontal="center" vertical="center"/>
    </xf>
    <xf numFmtId="0" fontId="1" fillId="12" borderId="30" xfId="5" applyFont="1" applyFill="1" applyBorder="1" applyAlignment="1" applyProtection="1">
      <alignment horizontal="center" vertical="center"/>
      <protection locked="0"/>
    </xf>
    <xf numFmtId="0" fontId="1" fillId="12" borderId="31" xfId="5" applyFont="1" applyFill="1" applyBorder="1" applyAlignment="1">
      <alignment horizontal="center" vertical="center"/>
    </xf>
    <xf numFmtId="0" fontId="1" fillId="10" borderId="32" xfId="5" applyFont="1" applyFill="1" applyBorder="1" applyAlignment="1" applyProtection="1">
      <alignment horizontal="center" vertical="center"/>
      <protection locked="0"/>
    </xf>
    <xf numFmtId="0" fontId="1" fillId="9" borderId="32" xfId="5" applyFont="1" applyFill="1" applyBorder="1" applyAlignment="1" applyProtection="1">
      <alignment horizontal="center" vertical="center"/>
      <protection locked="0"/>
    </xf>
    <xf numFmtId="0" fontId="1" fillId="12" borderId="32" xfId="5" applyFont="1" applyFill="1" applyBorder="1" applyAlignment="1" applyProtection="1">
      <alignment horizontal="center" vertical="center"/>
      <protection locked="0"/>
    </xf>
    <xf numFmtId="0" fontId="1" fillId="10" borderId="27" xfId="5" applyFont="1" applyFill="1" applyBorder="1" applyAlignment="1" applyProtection="1">
      <alignment horizontal="center" vertical="center"/>
      <protection locked="0"/>
    </xf>
    <xf numFmtId="0" fontId="1" fillId="9" borderId="7" xfId="5" applyFont="1" applyFill="1" applyBorder="1" applyAlignment="1">
      <alignment horizontal="center" vertical="center"/>
    </xf>
    <xf numFmtId="167" fontId="4" fillId="0" borderId="6" xfId="5" applyNumberFormat="1" applyFont="1" applyBorder="1" applyAlignment="1">
      <alignment horizontal="center" vertical="center"/>
    </xf>
    <xf numFmtId="167" fontId="4" fillId="0" borderId="9" xfId="5" applyNumberFormat="1" applyFont="1" applyBorder="1" applyAlignment="1">
      <alignment horizontal="center" vertical="center"/>
    </xf>
    <xf numFmtId="0" fontId="12" fillId="12" borderId="28" xfId="5" applyFont="1" applyFill="1" applyBorder="1" applyAlignment="1" applyProtection="1">
      <alignment horizontal="center" vertical="center"/>
      <protection locked="0"/>
    </xf>
    <xf numFmtId="0" fontId="1" fillId="9" borderId="27" xfId="5" applyFont="1" applyFill="1" applyBorder="1" applyAlignment="1" applyProtection="1">
      <alignment horizontal="center" vertical="center"/>
      <protection locked="0"/>
    </xf>
    <xf numFmtId="0" fontId="1" fillId="12" borderId="28" xfId="5" applyFont="1" applyFill="1" applyBorder="1" applyAlignment="1" applyProtection="1">
      <alignment horizontal="center" vertical="center"/>
      <protection locked="0"/>
    </xf>
    <xf numFmtId="0" fontId="1" fillId="9" borderId="37" xfId="5" applyFont="1" applyFill="1" applyBorder="1" applyAlignment="1">
      <alignment horizontal="center" vertical="center"/>
    </xf>
    <xf numFmtId="0" fontId="10" fillId="10" borderId="38" xfId="5" applyFont="1" applyFill="1" applyBorder="1" applyAlignment="1" applyProtection="1">
      <alignment horizontal="center" vertical="center"/>
      <protection locked="0"/>
    </xf>
    <xf numFmtId="0" fontId="1" fillId="9" borderId="39" xfId="5" applyFont="1" applyFill="1" applyBorder="1" applyAlignment="1">
      <alignment horizontal="center" vertical="center"/>
    </xf>
    <xf numFmtId="0" fontId="1" fillId="9" borderId="38" xfId="5" applyFont="1" applyFill="1" applyBorder="1" applyAlignment="1" applyProtection="1">
      <alignment horizontal="center" vertical="center"/>
      <protection locked="0"/>
    </xf>
    <xf numFmtId="0" fontId="1" fillId="12" borderId="20" xfId="5" applyFont="1" applyFill="1" applyBorder="1" applyAlignment="1">
      <alignment horizontal="center" vertical="center"/>
    </xf>
    <xf numFmtId="0" fontId="1" fillId="12" borderId="40" xfId="5" applyFont="1" applyFill="1" applyBorder="1" applyAlignment="1" applyProtection="1">
      <alignment horizontal="center" vertical="center"/>
      <protection locked="0"/>
    </xf>
    <xf numFmtId="0" fontId="1" fillId="10" borderId="37" xfId="5" applyFont="1" applyFill="1" applyBorder="1" applyAlignment="1">
      <alignment horizontal="center" vertical="center"/>
    </xf>
    <xf numFmtId="0" fontId="1" fillId="10" borderId="33" xfId="5" applyFont="1" applyFill="1" applyBorder="1" applyAlignment="1">
      <alignment horizontal="center" vertical="center"/>
    </xf>
    <xf numFmtId="0" fontId="1" fillId="9" borderId="50" xfId="5" applyFont="1" applyFill="1" applyBorder="1" applyAlignment="1">
      <alignment horizontal="center" vertical="center"/>
    </xf>
    <xf numFmtId="0" fontId="1" fillId="9" borderId="20" xfId="5" applyFont="1" applyFill="1" applyBorder="1" applyAlignment="1">
      <alignment horizontal="center" vertical="center"/>
    </xf>
    <xf numFmtId="0" fontId="1" fillId="9" borderId="34" xfId="5" applyFont="1" applyFill="1" applyBorder="1" applyAlignment="1" applyProtection="1">
      <alignment horizontal="center" vertical="center"/>
      <protection locked="0"/>
    </xf>
    <xf numFmtId="0" fontId="1" fillId="9" borderId="33" xfId="5" applyFont="1" applyFill="1" applyBorder="1" applyAlignment="1">
      <alignment horizontal="center" vertical="center"/>
    </xf>
    <xf numFmtId="0" fontId="1" fillId="9" borderId="49" xfId="5" applyFont="1" applyFill="1" applyBorder="1" applyAlignment="1" applyProtection="1">
      <alignment horizontal="center" vertical="center"/>
      <protection locked="0"/>
    </xf>
    <xf numFmtId="0" fontId="1" fillId="10" borderId="21" xfId="5" applyFont="1" applyFill="1" applyBorder="1" applyAlignment="1">
      <alignment horizontal="center" vertical="center"/>
    </xf>
    <xf numFmtId="0" fontId="1" fillId="9" borderId="10" xfId="5" applyFont="1" applyFill="1" applyBorder="1" applyAlignment="1">
      <alignment horizontal="center" vertical="center"/>
    </xf>
    <xf numFmtId="0" fontId="1" fillId="10" borderId="47" xfId="5" applyFont="1" applyFill="1" applyBorder="1" applyAlignment="1">
      <alignment horizontal="center" vertical="center"/>
    </xf>
    <xf numFmtId="0" fontId="1" fillId="11" borderId="21" xfId="5" applyFont="1" applyFill="1" applyBorder="1" applyAlignment="1">
      <alignment horizontal="center" vertical="center"/>
    </xf>
    <xf numFmtId="0" fontId="1" fillId="12" borderId="11" xfId="5" applyFont="1" applyFill="1" applyBorder="1" applyAlignment="1" applyProtection="1">
      <alignment horizontal="center" vertical="center"/>
      <protection locked="0"/>
    </xf>
    <xf numFmtId="0" fontId="1" fillId="12" borderId="12" xfId="5" applyFont="1" applyFill="1" applyBorder="1" applyAlignment="1">
      <alignment horizontal="center" vertical="center"/>
    </xf>
    <xf numFmtId="0" fontId="1" fillId="12" borderId="53" xfId="5" applyFont="1" applyFill="1" applyBorder="1" applyAlignment="1">
      <alignment horizontal="center" vertical="center"/>
    </xf>
    <xf numFmtId="0" fontId="1" fillId="10" borderId="54" xfId="5" applyFont="1" applyFill="1" applyBorder="1" applyAlignment="1" applyProtection="1">
      <alignment horizontal="center" vertical="center"/>
      <protection locked="0"/>
    </xf>
    <xf numFmtId="0" fontId="1" fillId="9" borderId="53" xfId="5" applyFont="1" applyFill="1" applyBorder="1" applyAlignment="1">
      <alignment horizontal="center" vertical="center"/>
    </xf>
    <xf numFmtId="0" fontId="1" fillId="11" borderId="52" xfId="5" applyFont="1" applyFill="1" applyBorder="1" applyAlignment="1">
      <alignment horizontal="center" vertical="center"/>
    </xf>
    <xf numFmtId="0" fontId="1" fillId="12" borderId="54" xfId="5" applyFont="1" applyFill="1" applyBorder="1" applyAlignment="1" applyProtection="1">
      <alignment horizontal="center" vertical="center"/>
      <protection locked="0"/>
    </xf>
    <xf numFmtId="0" fontId="1" fillId="10" borderId="52" xfId="5" applyFont="1" applyFill="1" applyBorder="1" applyAlignment="1">
      <alignment horizontal="center" vertical="center"/>
    </xf>
    <xf numFmtId="0" fontId="1" fillId="9" borderId="54" xfId="5" applyFont="1" applyFill="1" applyBorder="1" applyAlignment="1" applyProtection="1">
      <alignment horizontal="center" vertical="center"/>
      <protection locked="0"/>
    </xf>
    <xf numFmtId="0" fontId="1" fillId="10" borderId="34" xfId="5" applyFont="1" applyFill="1" applyBorder="1" applyAlignment="1" applyProtection="1">
      <alignment horizontal="center" vertical="center"/>
      <protection locked="0"/>
    </xf>
    <xf numFmtId="0" fontId="1" fillId="9" borderId="21" xfId="5" applyFont="1" applyFill="1" applyBorder="1" applyAlignment="1">
      <alignment horizontal="center" vertical="center"/>
    </xf>
    <xf numFmtId="0" fontId="1" fillId="9" borderId="48" xfId="5" applyFont="1" applyFill="1" applyBorder="1" applyAlignment="1">
      <alignment horizontal="center" vertical="center"/>
    </xf>
    <xf numFmtId="0" fontId="1" fillId="9" borderId="35" xfId="5" applyFont="1" applyFill="1" applyBorder="1" applyAlignment="1">
      <alignment horizontal="center" vertical="center"/>
    </xf>
    <xf numFmtId="0" fontId="1" fillId="10" borderId="26" xfId="5" applyFont="1" applyFill="1" applyBorder="1" applyAlignment="1">
      <alignment horizontal="center" vertical="center"/>
    </xf>
    <xf numFmtId="0" fontId="1" fillId="9" borderId="36" xfId="5" applyFont="1" applyFill="1" applyBorder="1" applyAlignment="1" applyProtection="1">
      <alignment horizontal="center" vertical="center"/>
      <protection locked="0"/>
    </xf>
    <xf numFmtId="0" fontId="1" fillId="10" borderId="40" xfId="5" applyFont="1" applyFill="1" applyBorder="1" applyAlignment="1" applyProtection="1">
      <alignment horizontal="center" vertical="center"/>
      <protection locked="0"/>
    </xf>
    <xf numFmtId="0" fontId="1" fillId="9" borderId="11" xfId="5" applyFont="1" applyFill="1" applyBorder="1" applyAlignment="1" applyProtection="1">
      <alignment horizontal="center" vertical="center"/>
      <protection locked="0"/>
    </xf>
    <xf numFmtId="0" fontId="1" fillId="11" borderId="47" xfId="5" applyFont="1" applyFill="1" applyBorder="1" applyAlignment="1" applyProtection="1">
      <alignment horizontal="center" vertical="center"/>
      <protection locked="0"/>
    </xf>
    <xf numFmtId="0" fontId="1" fillId="11" borderId="29" xfId="5" applyFont="1" applyFill="1" applyBorder="1" applyAlignment="1" applyProtection="1">
      <alignment horizontal="center" vertical="center"/>
      <protection locked="0"/>
    </xf>
    <xf numFmtId="0" fontId="1" fillId="10" borderId="36" xfId="5" applyFont="1" applyFill="1" applyBorder="1" applyAlignment="1" applyProtection="1">
      <alignment horizontal="center" vertical="center"/>
      <protection locked="0"/>
    </xf>
    <xf numFmtId="0" fontId="1" fillId="9" borderId="22" xfId="5" applyFont="1" applyFill="1" applyBorder="1" applyAlignment="1">
      <alignment horizontal="center" vertical="center"/>
    </xf>
    <xf numFmtId="0" fontId="1" fillId="9" borderId="55" xfId="5" applyFont="1" applyFill="1" applyBorder="1" applyAlignment="1" applyProtection="1">
      <alignment horizontal="center" vertical="center"/>
      <protection locked="0"/>
    </xf>
    <xf numFmtId="0" fontId="1" fillId="11" borderId="55" xfId="5" applyFont="1" applyFill="1" applyBorder="1" applyAlignment="1" applyProtection="1">
      <alignment horizontal="center" vertical="center"/>
      <protection locked="0"/>
    </xf>
    <xf numFmtId="0" fontId="2" fillId="0" borderId="0" xfId="5" applyFont="1" applyBorder="1" applyAlignment="1">
      <alignment horizontal="center"/>
    </xf>
    <xf numFmtId="14" fontId="3" fillId="0" borderId="0" xfId="5" applyNumberFormat="1" applyFont="1" applyBorder="1" applyAlignment="1">
      <alignment horizontal="center"/>
    </xf>
    <xf numFmtId="0" fontId="4" fillId="0" borderId="17" xfId="5" applyFont="1" applyBorder="1" applyAlignment="1">
      <alignment horizontal="center" vertical="center"/>
    </xf>
    <xf numFmtId="0" fontId="4" fillId="0" borderId="44" xfId="5" applyFont="1" applyBorder="1" applyAlignment="1">
      <alignment horizontal="center" vertical="center"/>
    </xf>
    <xf numFmtId="2" fontId="1" fillId="0" borderId="17" xfId="5" applyNumberFormat="1" applyFont="1" applyBorder="1" applyAlignment="1">
      <alignment horizontal="center" vertical="center" wrapText="1"/>
    </xf>
    <xf numFmtId="49" fontId="4" fillId="6" borderId="41" xfId="5" applyNumberFormat="1" applyFont="1" applyFill="1" applyBorder="1" applyAlignment="1">
      <alignment horizontal="center" vertical="center"/>
    </xf>
    <xf numFmtId="49" fontId="4" fillId="2" borderId="46" xfId="5" applyNumberFormat="1" applyFont="1" applyFill="1" applyBorder="1" applyAlignment="1">
      <alignment horizontal="center" vertical="center"/>
    </xf>
    <xf numFmtId="49" fontId="4" fillId="2" borderId="17" xfId="5" applyNumberFormat="1" applyFont="1" applyFill="1" applyBorder="1" applyAlignment="1">
      <alignment horizontal="center" vertical="center"/>
    </xf>
    <xf numFmtId="0" fontId="1" fillId="0" borderId="42" xfId="5" applyFont="1" applyBorder="1" applyAlignment="1">
      <alignment horizontal="center" vertical="center"/>
    </xf>
    <xf numFmtId="0" fontId="1" fillId="0" borderId="43" xfId="5" applyFont="1" applyBorder="1" applyAlignment="1">
      <alignment horizontal="center" vertical="center"/>
    </xf>
    <xf numFmtId="0" fontId="1" fillId="0" borderId="16" xfId="5" applyFont="1" applyBorder="1" applyAlignment="1">
      <alignment horizontal="center" vertical="center"/>
    </xf>
    <xf numFmtId="0" fontId="1" fillId="0" borderId="17" xfId="5" applyFont="1" applyBorder="1" applyAlignment="1">
      <alignment horizontal="center" vertical="center"/>
    </xf>
    <xf numFmtId="0" fontId="1" fillId="0" borderId="17" xfId="5" applyFont="1" applyBorder="1" applyAlignment="1">
      <alignment horizontal="center" vertical="center" wrapText="1"/>
    </xf>
    <xf numFmtId="2" fontId="6" fillId="5" borderId="17" xfId="5" applyNumberFormat="1" applyFont="1" applyFill="1" applyBorder="1" applyAlignment="1">
      <alignment horizontal="center" vertical="center" wrapText="1"/>
    </xf>
    <xf numFmtId="165" fontId="1" fillId="0" borderId="17" xfId="5" applyNumberFormat="1" applyFont="1" applyBorder="1" applyAlignment="1">
      <alignment horizontal="center" vertical="center" wrapText="1"/>
    </xf>
    <xf numFmtId="0" fontId="1" fillId="0" borderId="0" xfId="5" applyFont="1" applyFill="1" applyBorder="1" applyAlignment="1">
      <alignment horizontal="left"/>
    </xf>
    <xf numFmtId="0" fontId="4" fillId="0" borderId="0" xfId="5" applyFont="1" applyBorder="1" applyAlignment="1" applyProtection="1">
      <alignment horizontal="center"/>
      <protection locked="0"/>
    </xf>
    <xf numFmtId="0" fontId="1" fillId="0" borderId="0" xfId="5" applyFont="1" applyBorder="1" applyAlignment="1">
      <alignment horizontal="left"/>
    </xf>
    <xf numFmtId="49" fontId="4" fillId="2" borderId="51" xfId="5" applyNumberFormat="1" applyFont="1" applyFill="1" applyBorder="1" applyAlignment="1">
      <alignment horizontal="center" vertical="center"/>
    </xf>
    <xf numFmtId="49" fontId="4" fillId="2" borderId="45" xfId="5" applyNumberFormat="1" applyFont="1" applyFill="1" applyBorder="1" applyAlignment="1">
      <alignment horizontal="center" vertical="center"/>
    </xf>
  </cellXfs>
  <cellStyles count="7">
    <cellStyle name="Normaallaad 2" xfId="1"/>
    <cellStyle name="Normal 13" xfId="2"/>
    <cellStyle name="Normal 15" xfId="3"/>
    <cellStyle name="Normal 2" xfId="4"/>
    <cellStyle name="Normal 3" xfId="5"/>
    <cellStyle name="Обычный" xfId="0" builtinId="0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426720</xdr:colOff>
      <xdr:row>0</xdr:row>
      <xdr:rowOff>53340</xdr:rowOff>
    </xdr:from>
    <xdr:to>
      <xdr:col>16</xdr:col>
      <xdr:colOff>434340</xdr:colOff>
      <xdr:row>5</xdr:row>
      <xdr:rowOff>137160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53340"/>
          <a:ext cx="122682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9"/>
  <sheetViews>
    <sheetView tabSelected="1" zoomScale="140" zoomScaleNormal="140" workbookViewId="0">
      <selection activeCell="M50" sqref="M50"/>
    </sheetView>
  </sheetViews>
  <sheetFormatPr defaultRowHeight="14.4" x14ac:dyDescent="0.3"/>
  <cols>
    <col min="1" max="1" width="5.109375" customWidth="1"/>
    <col min="2" max="2" width="20.33203125" customWidth="1"/>
    <col min="3" max="3" width="11.88671875" customWidth="1"/>
    <col min="4" max="4" width="10" customWidth="1"/>
    <col min="5" max="5" width="6.5546875" customWidth="1"/>
    <col min="6" max="6" width="6" customWidth="1"/>
  </cols>
  <sheetData>
    <row r="2" spans="1:22" ht="22.8" x14ac:dyDescent="0.4">
      <c r="A2" s="179" t="s">
        <v>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"/>
    </row>
    <row r="3" spans="1:22" ht="17.399999999999999" x14ac:dyDescent="0.3">
      <c r="A3" s="180" t="s">
        <v>70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"/>
    </row>
    <row r="4" spans="1:22" ht="17.399999999999999" x14ac:dyDescent="0.3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"/>
    </row>
    <row r="5" spans="1:22" ht="17.39999999999999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x14ac:dyDescent="0.3">
      <c r="A6" s="3"/>
      <c r="B6" s="4"/>
      <c r="C6" s="3"/>
      <c r="D6" s="3"/>
      <c r="E6" s="3"/>
      <c r="F6" s="3"/>
      <c r="G6" s="3"/>
      <c r="H6" s="5"/>
      <c r="I6" s="5"/>
      <c r="J6" s="6" t="s">
        <v>1</v>
      </c>
      <c r="K6" s="3"/>
      <c r="L6" s="3"/>
      <c r="M6" s="3" t="s">
        <v>2</v>
      </c>
      <c r="P6" s="3"/>
      <c r="Q6" s="3"/>
      <c r="R6" s="7"/>
    </row>
    <row r="7" spans="1:22" x14ac:dyDescent="0.3">
      <c r="A7" s="181" t="s">
        <v>3</v>
      </c>
      <c r="B7" s="181"/>
      <c r="C7" s="181"/>
      <c r="D7" s="181"/>
      <c r="E7" s="181"/>
      <c r="F7" s="181"/>
      <c r="G7" s="181" t="s">
        <v>4</v>
      </c>
      <c r="H7" s="181"/>
      <c r="I7" s="181"/>
      <c r="J7" s="181"/>
      <c r="K7" s="181"/>
      <c r="L7" s="181"/>
      <c r="M7" s="182" t="s">
        <v>5</v>
      </c>
      <c r="N7" s="182"/>
      <c r="O7" s="182"/>
      <c r="P7" s="182"/>
      <c r="Q7" s="182"/>
      <c r="R7" s="7"/>
    </row>
    <row r="8" spans="1:22" ht="12.75" customHeight="1" x14ac:dyDescent="0.3">
      <c r="A8" s="191" t="s">
        <v>6</v>
      </c>
      <c r="B8" s="191" t="s">
        <v>7</v>
      </c>
      <c r="C8" s="191" t="s">
        <v>8</v>
      </c>
      <c r="D8" s="191" t="s">
        <v>9</v>
      </c>
      <c r="E8" s="192" t="s">
        <v>10</v>
      </c>
      <c r="F8" s="193" t="s">
        <v>11</v>
      </c>
      <c r="G8" s="187" t="s">
        <v>12</v>
      </c>
      <c r="H8" s="187"/>
      <c r="I8" s="187"/>
      <c r="J8" s="187" t="s">
        <v>13</v>
      </c>
      <c r="K8" s="187"/>
      <c r="L8" s="187"/>
      <c r="M8" s="188" t="s">
        <v>12</v>
      </c>
      <c r="N8" s="189" t="s">
        <v>13</v>
      </c>
      <c r="O8" s="190" t="s">
        <v>14</v>
      </c>
      <c r="P8" s="191" t="s">
        <v>15</v>
      </c>
      <c r="Q8" s="183" t="s">
        <v>16</v>
      </c>
      <c r="R8" s="1"/>
    </row>
    <row r="9" spans="1:22" x14ac:dyDescent="0.3">
      <c r="A9" s="191"/>
      <c r="B9" s="191"/>
      <c r="C9" s="191"/>
      <c r="D9" s="191"/>
      <c r="E9" s="192"/>
      <c r="F9" s="193"/>
      <c r="G9" s="8">
        <v>1</v>
      </c>
      <c r="H9" s="9">
        <v>2</v>
      </c>
      <c r="I9" s="10">
        <v>3</v>
      </c>
      <c r="J9" s="9">
        <v>1</v>
      </c>
      <c r="K9" s="9">
        <v>2</v>
      </c>
      <c r="L9" s="10">
        <v>3</v>
      </c>
      <c r="M9" s="188"/>
      <c r="N9" s="189"/>
      <c r="O9" s="190"/>
      <c r="P9" s="191"/>
      <c r="Q9" s="183"/>
      <c r="R9" s="1"/>
    </row>
    <row r="10" spans="1:22" x14ac:dyDescent="0.3">
      <c r="A10" s="184" t="s">
        <v>72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"/>
    </row>
    <row r="11" spans="1:22" ht="15" thickBot="1" x14ac:dyDescent="0.35">
      <c r="A11" s="11">
        <v>1</v>
      </c>
      <c r="B11" s="12" t="s">
        <v>73</v>
      </c>
      <c r="C11" s="98">
        <v>2003</v>
      </c>
      <c r="D11" s="13" t="s">
        <v>55</v>
      </c>
      <c r="E11" s="14">
        <v>50.6</v>
      </c>
      <c r="F11" s="15">
        <f>POWER(10,(0.89726074*(LOG10(E11/148.026)*LOG10(E11/148.026))))</f>
        <v>1.5667596204405851</v>
      </c>
      <c r="G11" s="124">
        <v>43</v>
      </c>
      <c r="H11" s="117">
        <v>46</v>
      </c>
      <c r="I11" s="118">
        <v>49</v>
      </c>
      <c r="J11" s="115">
        <v>57</v>
      </c>
      <c r="K11" s="117">
        <v>60</v>
      </c>
      <c r="L11" s="137">
        <v>61</v>
      </c>
      <c r="M11" s="16">
        <v>49</v>
      </c>
      <c r="N11" s="17">
        <v>61</v>
      </c>
      <c r="O11" s="71">
        <v>110</v>
      </c>
      <c r="P11" s="18" t="s">
        <v>112</v>
      </c>
      <c r="Q11" s="134">
        <v>172.37</v>
      </c>
      <c r="R11" s="1"/>
      <c r="V11" s="70"/>
    </row>
    <row r="12" spans="1:22" ht="15" thickBot="1" x14ac:dyDescent="0.35">
      <c r="A12" s="19">
        <v>2</v>
      </c>
      <c r="B12" s="20" t="s">
        <v>74</v>
      </c>
      <c r="C12" s="98">
        <v>2006</v>
      </c>
      <c r="D12" s="21" t="s">
        <v>43</v>
      </c>
      <c r="E12" s="22">
        <v>55.6</v>
      </c>
      <c r="F12" s="15">
        <f t="shared" ref="F12:F13" si="0">POWER(10,(0.89726074*(LOG10(E12/148.026)*LOG10(E12/148.026))))</f>
        <v>1.4530097473330921</v>
      </c>
      <c r="G12" s="121">
        <v>30</v>
      </c>
      <c r="H12" s="122">
        <v>33</v>
      </c>
      <c r="I12" s="123" t="s">
        <v>103</v>
      </c>
      <c r="J12" s="133">
        <v>42</v>
      </c>
      <c r="K12" s="122">
        <v>45</v>
      </c>
      <c r="L12" s="136" t="s">
        <v>110</v>
      </c>
      <c r="M12" s="23">
        <v>33</v>
      </c>
      <c r="N12" s="24">
        <v>45</v>
      </c>
      <c r="O12" s="72">
        <v>78</v>
      </c>
      <c r="P12" s="25" t="s">
        <v>112</v>
      </c>
      <c r="Q12" s="135">
        <v>113.334</v>
      </c>
      <c r="R12" s="1"/>
    </row>
    <row r="13" spans="1:22" x14ac:dyDescent="0.3">
      <c r="A13" s="19">
        <v>3</v>
      </c>
      <c r="B13" s="20" t="s">
        <v>75</v>
      </c>
      <c r="C13" s="98">
        <v>2002</v>
      </c>
      <c r="D13" s="21" t="s">
        <v>43</v>
      </c>
      <c r="E13" s="22">
        <v>62</v>
      </c>
      <c r="F13" s="15">
        <f t="shared" si="0"/>
        <v>1.3432838380732277</v>
      </c>
      <c r="G13" s="121">
        <v>53</v>
      </c>
      <c r="H13" s="122">
        <v>56</v>
      </c>
      <c r="I13" s="125">
        <v>58</v>
      </c>
      <c r="J13" s="133">
        <v>63</v>
      </c>
      <c r="K13" s="122">
        <v>66</v>
      </c>
      <c r="L13" s="138" t="s">
        <v>109</v>
      </c>
      <c r="M13" s="23">
        <v>58</v>
      </c>
      <c r="N13" s="24">
        <v>66</v>
      </c>
      <c r="O13" s="72">
        <v>124</v>
      </c>
      <c r="P13" s="25" t="s">
        <v>112</v>
      </c>
      <c r="Q13" s="135">
        <v>166.53200000000001</v>
      </c>
      <c r="R13" s="1"/>
    </row>
    <row r="14" spans="1:22" ht="15" thickBot="1" x14ac:dyDescent="0.35">
      <c r="A14" s="185" t="s">
        <v>76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"/>
    </row>
    <row r="15" spans="1:22" ht="15" thickBot="1" x14ac:dyDescent="0.35">
      <c r="A15" s="11">
        <v>1</v>
      </c>
      <c r="B15" s="20" t="s">
        <v>77</v>
      </c>
      <c r="C15" s="108">
        <v>2007</v>
      </c>
      <c r="D15" s="21" t="s">
        <v>43</v>
      </c>
      <c r="E15" s="28">
        <v>40.200000000000003</v>
      </c>
      <c r="F15" s="29">
        <f>POWER(10,(0.794358141*(LOG10(E15/174.393)*LOG10(E15/174.393))))</f>
        <v>2.1019995403597131</v>
      </c>
      <c r="G15" s="115">
        <v>20</v>
      </c>
      <c r="H15" s="117">
        <v>23</v>
      </c>
      <c r="I15" s="118">
        <v>24</v>
      </c>
      <c r="J15" s="124">
        <v>27</v>
      </c>
      <c r="K15" s="117">
        <v>29</v>
      </c>
      <c r="L15" s="132">
        <v>31</v>
      </c>
      <c r="M15" s="30">
        <v>24</v>
      </c>
      <c r="N15" s="31">
        <v>31</v>
      </c>
      <c r="O15" s="74">
        <v>55</v>
      </c>
      <c r="P15" s="32" t="s">
        <v>113</v>
      </c>
      <c r="Q15" s="135">
        <v>115.61</v>
      </c>
      <c r="R15" s="1"/>
    </row>
    <row r="16" spans="1:22" ht="15" thickBot="1" x14ac:dyDescent="0.35">
      <c r="A16" s="33">
        <v>2</v>
      </c>
      <c r="B16" s="20" t="s">
        <v>78</v>
      </c>
      <c r="C16" s="108">
        <v>2005</v>
      </c>
      <c r="D16" s="21" t="s">
        <v>55</v>
      </c>
      <c r="E16" s="34">
        <v>31.8</v>
      </c>
      <c r="F16" s="29">
        <f>POWER(10,(0.794358141*(LOG10(E16/174.393)*LOG10(E16/174.393))))</f>
        <v>2.7160348686014917</v>
      </c>
      <c r="G16" s="112">
        <v>26</v>
      </c>
      <c r="H16" s="120">
        <v>28</v>
      </c>
      <c r="I16" s="114">
        <v>30</v>
      </c>
      <c r="J16" s="126">
        <v>35</v>
      </c>
      <c r="K16" s="113">
        <v>38</v>
      </c>
      <c r="L16" s="129">
        <v>40</v>
      </c>
      <c r="M16" s="16">
        <v>30</v>
      </c>
      <c r="N16" s="17">
        <v>40</v>
      </c>
      <c r="O16" s="71">
        <v>70</v>
      </c>
      <c r="P16" s="35" t="s">
        <v>112</v>
      </c>
      <c r="Q16" s="135">
        <v>190.12</v>
      </c>
      <c r="R16" s="1"/>
    </row>
    <row r="17" spans="1:18" ht="15" thickBot="1" x14ac:dyDescent="0.35">
      <c r="A17" s="33">
        <v>3</v>
      </c>
      <c r="B17" s="20" t="s">
        <v>79</v>
      </c>
      <c r="C17" s="108">
        <v>2007</v>
      </c>
      <c r="D17" s="21" t="s">
        <v>43</v>
      </c>
      <c r="E17" s="34">
        <v>34.9</v>
      </c>
      <c r="F17" s="29">
        <f>POWER(10,(0.794358141*(LOG10(E17/174.393)*LOG10(E17/174.393))))</f>
        <v>2.4422781273842484</v>
      </c>
      <c r="G17" s="112">
        <v>15</v>
      </c>
      <c r="H17" s="113">
        <v>17</v>
      </c>
      <c r="I17" s="114">
        <v>18</v>
      </c>
      <c r="J17" s="126">
        <v>20</v>
      </c>
      <c r="K17" s="127" t="s">
        <v>101</v>
      </c>
      <c r="L17" s="129">
        <v>22</v>
      </c>
      <c r="M17" s="26">
        <v>18</v>
      </c>
      <c r="N17" s="27">
        <v>22</v>
      </c>
      <c r="O17" s="73">
        <v>40</v>
      </c>
      <c r="P17" s="36" t="s">
        <v>114</v>
      </c>
      <c r="Q17" s="135">
        <v>97.68</v>
      </c>
      <c r="R17" s="1"/>
    </row>
    <row r="18" spans="1:18" ht="15" thickBot="1" x14ac:dyDescent="0.35">
      <c r="A18" s="186" t="s">
        <v>80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"/>
    </row>
    <row r="19" spans="1:18" ht="15" thickBot="1" x14ac:dyDescent="0.35">
      <c r="A19" s="33">
        <v>1</v>
      </c>
      <c r="B19" s="20" t="s">
        <v>81</v>
      </c>
      <c r="C19" s="109">
        <v>2007</v>
      </c>
      <c r="D19" s="21" t="s">
        <v>43</v>
      </c>
      <c r="E19" s="34">
        <v>48.4</v>
      </c>
      <c r="F19" s="29">
        <f>POWER(10,(0.794358141*(LOG10(E19/174.393)*LOG10(E19/174.393))))</f>
        <v>1.7626617822440536</v>
      </c>
      <c r="G19" s="112">
        <v>17</v>
      </c>
      <c r="H19" s="113">
        <v>20</v>
      </c>
      <c r="I19" s="116" t="s">
        <v>101</v>
      </c>
      <c r="J19" s="128" t="s">
        <v>101</v>
      </c>
      <c r="K19" s="113">
        <v>25</v>
      </c>
      <c r="L19" s="130">
        <v>28</v>
      </c>
      <c r="M19" s="16">
        <v>20</v>
      </c>
      <c r="N19" s="17">
        <v>28</v>
      </c>
      <c r="O19" s="71">
        <v>48</v>
      </c>
      <c r="P19" s="35" t="s">
        <v>112</v>
      </c>
      <c r="Q19" s="135">
        <v>84.623999999999995</v>
      </c>
      <c r="R19" s="1"/>
    </row>
    <row r="20" spans="1:18" ht="15" thickBot="1" x14ac:dyDescent="0.35">
      <c r="A20" s="186" t="s">
        <v>83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"/>
    </row>
    <row r="21" spans="1:18" ht="15" thickBot="1" x14ac:dyDescent="0.35">
      <c r="A21" s="33">
        <v>1</v>
      </c>
      <c r="B21" s="20" t="s">
        <v>82</v>
      </c>
      <c r="C21" s="109">
        <v>2005</v>
      </c>
      <c r="D21" s="21" t="s">
        <v>55</v>
      </c>
      <c r="E21" s="34">
        <v>68.3</v>
      </c>
      <c r="F21" s="29">
        <f>POWER(10,(0.794358141*(LOG10(E21/174.393)*LOG10(E21/174.393))))</f>
        <v>1.35411234593684</v>
      </c>
      <c r="G21" s="112">
        <v>20</v>
      </c>
      <c r="H21" s="113">
        <v>22</v>
      </c>
      <c r="I21" s="119" t="s">
        <v>102</v>
      </c>
      <c r="J21" s="126">
        <v>26</v>
      </c>
      <c r="K21" s="113">
        <v>29</v>
      </c>
      <c r="L21" s="131" t="s">
        <v>111</v>
      </c>
      <c r="M21" s="26">
        <v>22</v>
      </c>
      <c r="N21" s="27">
        <v>29</v>
      </c>
      <c r="O21" s="73">
        <v>51</v>
      </c>
      <c r="P21" s="36"/>
      <c r="Q21" s="135">
        <v>69.054000000000002</v>
      </c>
      <c r="R21" s="1"/>
    </row>
    <row r="22" spans="1:18" x14ac:dyDescent="0.3">
      <c r="A22" s="37"/>
      <c r="B22" s="4" t="s">
        <v>23</v>
      </c>
      <c r="C22" s="38" t="s">
        <v>24</v>
      </c>
      <c r="D22" s="38"/>
      <c r="E22" s="38"/>
      <c r="F22" s="4" t="s">
        <v>25</v>
      </c>
      <c r="G22" s="194"/>
      <c r="H22" s="194"/>
      <c r="I22" s="37"/>
      <c r="J22" s="37"/>
      <c r="K22" s="39"/>
      <c r="L22" s="195" t="s">
        <v>111</v>
      </c>
      <c r="M22" s="195"/>
      <c r="N22" s="40" t="s">
        <v>84</v>
      </c>
      <c r="O22" s="37"/>
      <c r="P22" s="37"/>
      <c r="Q22" s="41"/>
      <c r="R22" s="42"/>
    </row>
    <row r="23" spans="1:18" x14ac:dyDescent="0.3">
      <c r="A23" s="37"/>
      <c r="B23" s="4" t="s">
        <v>27</v>
      </c>
      <c r="C23" s="38" t="s">
        <v>28</v>
      </c>
      <c r="D23" s="38"/>
      <c r="E23" s="38"/>
      <c r="F23" s="43"/>
      <c r="G23" s="44"/>
      <c r="H23" s="44"/>
      <c r="I23" s="37"/>
      <c r="J23" s="37"/>
      <c r="K23" s="39"/>
      <c r="L23" s="45"/>
      <c r="M23" s="46"/>
      <c r="N23" s="40" t="s">
        <v>99</v>
      </c>
      <c r="O23" s="37"/>
      <c r="P23" s="37"/>
      <c r="Q23" s="41"/>
      <c r="R23" s="42"/>
    </row>
    <row r="24" spans="1:18" x14ac:dyDescent="0.3">
      <c r="A24" s="37"/>
      <c r="B24" s="43" t="s">
        <v>104</v>
      </c>
      <c r="C24" s="43"/>
      <c r="D24" s="43"/>
      <c r="E24" s="47" t="s">
        <v>105</v>
      </c>
      <c r="F24" s="43" t="s">
        <v>106</v>
      </c>
      <c r="G24" s="196" t="s">
        <v>107</v>
      </c>
      <c r="H24" s="196"/>
      <c r="I24" s="37" t="s">
        <v>108</v>
      </c>
      <c r="J24" s="37"/>
      <c r="K24" s="39"/>
      <c r="L24" s="43"/>
      <c r="M24" s="43"/>
      <c r="N24" s="50" t="s">
        <v>100</v>
      </c>
      <c r="O24" s="43"/>
      <c r="P24" s="37"/>
      <c r="Q24" s="41"/>
      <c r="R24" s="42"/>
    </row>
    <row r="25" spans="1:18" x14ac:dyDescent="0.3">
      <c r="C25" t="s">
        <v>75</v>
      </c>
      <c r="D25">
        <v>58</v>
      </c>
    </row>
    <row r="26" spans="1:18" x14ac:dyDescent="0.3">
      <c r="A26" s="1"/>
      <c r="B26" s="3"/>
      <c r="C26" s="3"/>
      <c r="D26" s="1"/>
      <c r="E26" s="1"/>
      <c r="F26" s="1"/>
      <c r="G26" s="1"/>
      <c r="H26" s="1"/>
      <c r="I26" s="1"/>
      <c r="J26" s="6" t="s">
        <v>1</v>
      </c>
      <c r="K26" s="3"/>
      <c r="L26" s="4"/>
      <c r="N26" s="3" t="s">
        <v>30</v>
      </c>
      <c r="O26" s="3"/>
      <c r="Q26" s="1"/>
      <c r="R26" s="1"/>
    </row>
    <row r="27" spans="1:18" x14ac:dyDescent="0.3">
      <c r="A27" s="181" t="s">
        <v>3</v>
      </c>
      <c r="B27" s="181"/>
      <c r="C27" s="181"/>
      <c r="D27" s="181"/>
      <c r="E27" s="181"/>
      <c r="F27" s="181"/>
      <c r="G27" s="181" t="s">
        <v>4</v>
      </c>
      <c r="H27" s="181"/>
      <c r="I27" s="181"/>
      <c r="J27" s="181"/>
      <c r="K27" s="181"/>
      <c r="L27" s="181"/>
      <c r="M27" s="182" t="s">
        <v>5</v>
      </c>
      <c r="N27" s="182"/>
      <c r="O27" s="182"/>
      <c r="P27" s="182"/>
      <c r="Q27" s="182"/>
      <c r="R27" s="7"/>
    </row>
    <row r="28" spans="1:18" ht="14.4" customHeight="1" x14ac:dyDescent="0.3">
      <c r="A28" s="191" t="s">
        <v>6</v>
      </c>
      <c r="B28" s="191" t="s">
        <v>7</v>
      </c>
      <c r="C28" s="191" t="s">
        <v>8</v>
      </c>
      <c r="D28" s="191" t="s">
        <v>9</v>
      </c>
      <c r="E28" s="192" t="s">
        <v>10</v>
      </c>
      <c r="F28" s="193" t="s">
        <v>11</v>
      </c>
      <c r="G28" s="187" t="s">
        <v>12</v>
      </c>
      <c r="H28" s="187"/>
      <c r="I28" s="187"/>
      <c r="J28" s="187" t="s">
        <v>13</v>
      </c>
      <c r="K28" s="187"/>
      <c r="L28" s="187"/>
      <c r="M28" s="188" t="s">
        <v>12</v>
      </c>
      <c r="N28" s="189" t="s">
        <v>13</v>
      </c>
      <c r="O28" s="190" t="s">
        <v>14</v>
      </c>
      <c r="P28" s="191" t="s">
        <v>15</v>
      </c>
      <c r="Q28" s="183" t="s">
        <v>16</v>
      </c>
    </row>
    <row r="29" spans="1:18" x14ac:dyDescent="0.3">
      <c r="A29" s="191"/>
      <c r="B29" s="191"/>
      <c r="C29" s="191"/>
      <c r="D29" s="191"/>
      <c r="E29" s="192"/>
      <c r="F29" s="193"/>
      <c r="G29" s="48">
        <v>1</v>
      </c>
      <c r="H29" s="48">
        <v>2</v>
      </c>
      <c r="I29" s="49">
        <v>3</v>
      </c>
      <c r="J29" s="48">
        <v>1</v>
      </c>
      <c r="K29" s="48">
        <v>2</v>
      </c>
      <c r="L29" s="49">
        <v>3</v>
      </c>
      <c r="M29" s="188"/>
      <c r="N29" s="189"/>
      <c r="O29" s="190"/>
      <c r="P29" s="191"/>
      <c r="Q29" s="183"/>
    </row>
    <row r="30" spans="1:18" ht="15" thickBot="1" x14ac:dyDescent="0.35">
      <c r="A30" s="198" t="s">
        <v>83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</row>
    <row r="31" spans="1:18" ht="15" thickBot="1" x14ac:dyDescent="0.35">
      <c r="A31" s="75">
        <v>1</v>
      </c>
      <c r="B31" s="76" t="s">
        <v>82</v>
      </c>
      <c r="C31" s="110">
        <v>2005</v>
      </c>
      <c r="D31" s="76" t="s">
        <v>55</v>
      </c>
      <c r="E31" s="77">
        <v>68.3</v>
      </c>
      <c r="F31" s="78">
        <f>POWER(10,(0.794358141*(LOG10(E31/174.393)*LOG10(E31/174.393))))</f>
        <v>1.35411234593684</v>
      </c>
      <c r="G31" s="139">
        <v>20</v>
      </c>
      <c r="H31" s="140">
        <v>22</v>
      </c>
      <c r="I31" s="143" t="s">
        <v>102</v>
      </c>
      <c r="J31" s="141">
        <v>26</v>
      </c>
      <c r="K31" s="142">
        <v>29</v>
      </c>
      <c r="L31" s="144" t="s">
        <v>111</v>
      </c>
      <c r="M31" s="79">
        <f>MAX(G31:I31)</f>
        <v>22</v>
      </c>
      <c r="N31" s="80">
        <f>MAX(J31:L31)</f>
        <v>29</v>
      </c>
      <c r="O31" s="71">
        <f>M31+N31</f>
        <v>51</v>
      </c>
      <c r="P31" s="81" t="s">
        <v>113</v>
      </c>
      <c r="Q31" s="82">
        <f>F31*O31</f>
        <v>69.059729642778848</v>
      </c>
    </row>
    <row r="32" spans="1:18" ht="15" thickBot="1" x14ac:dyDescent="0.35">
      <c r="A32" s="83">
        <v>2</v>
      </c>
      <c r="B32" s="84" t="s">
        <v>85</v>
      </c>
      <c r="C32" s="110">
        <v>1992</v>
      </c>
      <c r="D32" s="85" t="s">
        <v>43</v>
      </c>
      <c r="E32" s="86">
        <v>64.400000000000006</v>
      </c>
      <c r="F32" s="78">
        <f>POWER(10,(0.794358141*(LOG10(E32/174.393)*LOG10(E32/174.393))))</f>
        <v>1.4082768949123103</v>
      </c>
      <c r="G32" s="153">
        <v>75</v>
      </c>
      <c r="H32" s="156" t="s">
        <v>117</v>
      </c>
      <c r="I32" s="157" t="s">
        <v>117</v>
      </c>
      <c r="J32" s="169">
        <v>95</v>
      </c>
      <c r="K32" s="172">
        <v>100</v>
      </c>
      <c r="L32" s="174" t="s">
        <v>123</v>
      </c>
      <c r="M32" s="88">
        <f>MAX(G32:I32)</f>
        <v>75</v>
      </c>
      <c r="N32" s="89">
        <f>MAX(J32:L32)</f>
        <v>100</v>
      </c>
      <c r="O32" s="73">
        <f>M32+N32</f>
        <v>175</v>
      </c>
      <c r="P32" s="90" t="s">
        <v>112</v>
      </c>
      <c r="Q32" s="91">
        <f>F32*O32</f>
        <v>246.4484566096543</v>
      </c>
    </row>
    <row r="33" spans="1:18" x14ac:dyDescent="0.3">
      <c r="A33" s="197" t="s">
        <v>86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8" ht="15" thickBot="1" x14ac:dyDescent="0.35">
      <c r="A34" s="92">
        <v>1</v>
      </c>
      <c r="B34" s="100" t="s">
        <v>87</v>
      </c>
      <c r="C34" s="111">
        <v>1991</v>
      </c>
      <c r="D34" s="100" t="s">
        <v>43</v>
      </c>
      <c r="E34" s="101">
        <v>74.099999999999994</v>
      </c>
      <c r="F34" s="102">
        <f>POWER(10,(0.794358141*(LOG10(E34/174.393)*LOG10(E34/174.393))))</f>
        <v>1.2875248785261444</v>
      </c>
      <c r="G34" s="160">
        <v>92</v>
      </c>
      <c r="H34" s="162" t="s">
        <v>120</v>
      </c>
      <c r="I34" s="163">
        <v>97</v>
      </c>
      <c r="J34" s="176">
        <v>113</v>
      </c>
      <c r="K34" s="164">
        <v>118</v>
      </c>
      <c r="L34" s="178" t="s">
        <v>125</v>
      </c>
      <c r="M34" s="103">
        <f>MAX(G34:I34)</f>
        <v>97</v>
      </c>
      <c r="N34" s="104">
        <f>MAX(J34:L34)</f>
        <v>118</v>
      </c>
      <c r="O34" s="105">
        <f>M34+N34</f>
        <v>215</v>
      </c>
      <c r="P34" s="106" t="s">
        <v>112</v>
      </c>
      <c r="Q34" s="107">
        <f>F34*O34</f>
        <v>276.81784888312103</v>
      </c>
    </row>
    <row r="35" spans="1:18" ht="15" thickBot="1" x14ac:dyDescent="0.35">
      <c r="A35" s="75">
        <v>2</v>
      </c>
      <c r="B35" s="76" t="s">
        <v>88</v>
      </c>
      <c r="C35" s="111">
        <v>1997</v>
      </c>
      <c r="D35" s="76" t="s">
        <v>55</v>
      </c>
      <c r="E35" s="77">
        <v>71</v>
      </c>
      <c r="F35" s="87">
        <f>POWER(10,(0.794358141*(LOG10(E35/174.393)*LOG10(E35/174.393))))</f>
        <v>1.3212641670298146</v>
      </c>
      <c r="G35" s="145">
        <v>55</v>
      </c>
      <c r="H35" s="142">
        <v>62</v>
      </c>
      <c r="I35" s="148">
        <v>67</v>
      </c>
      <c r="J35" s="141">
        <v>80</v>
      </c>
      <c r="K35" s="142">
        <v>90</v>
      </c>
      <c r="L35" s="171">
        <v>95</v>
      </c>
      <c r="M35" s="79">
        <f>MAX(G35:I35)</f>
        <v>67</v>
      </c>
      <c r="N35" s="80">
        <f>MAX(J35:L35)</f>
        <v>95</v>
      </c>
      <c r="O35" s="71">
        <f>M35+N35</f>
        <v>162</v>
      </c>
      <c r="P35" s="81" t="s">
        <v>113</v>
      </c>
      <c r="Q35" s="82">
        <f>F35*O35</f>
        <v>214.04479505882998</v>
      </c>
    </row>
    <row r="36" spans="1:18" x14ac:dyDescent="0.3">
      <c r="A36" s="197" t="s">
        <v>89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8" ht="15" thickBot="1" x14ac:dyDescent="0.35">
      <c r="A37" s="92">
        <v>1</v>
      </c>
      <c r="B37" s="100" t="s">
        <v>90</v>
      </c>
      <c r="C37" s="111">
        <v>1993</v>
      </c>
      <c r="D37" s="100" t="s">
        <v>43</v>
      </c>
      <c r="E37" s="101">
        <v>81.8</v>
      </c>
      <c r="F37" s="102">
        <f>POWER(10,(0.794358141*(LOG10(E37/174.393)*LOG10(E37/174.393))))</f>
        <v>1.2186105795129738</v>
      </c>
      <c r="G37" s="158" t="s">
        <v>118</v>
      </c>
      <c r="H37" s="159">
        <v>85</v>
      </c>
      <c r="I37" s="161" t="s">
        <v>119</v>
      </c>
      <c r="J37" s="176">
        <v>110</v>
      </c>
      <c r="K37" s="162" t="s">
        <v>124</v>
      </c>
      <c r="L37" s="177">
        <v>113</v>
      </c>
      <c r="M37" s="103">
        <f>MAX(G37:I37)</f>
        <v>85</v>
      </c>
      <c r="N37" s="104">
        <f>MAX(J37:L37)</f>
        <v>113</v>
      </c>
      <c r="O37" s="105">
        <f>M37+N37</f>
        <v>198</v>
      </c>
      <c r="P37" s="106" t="s">
        <v>112</v>
      </c>
      <c r="Q37" s="107">
        <f>F37*O37</f>
        <v>241.2848947435688</v>
      </c>
    </row>
    <row r="38" spans="1:18" ht="15" thickBot="1" x14ac:dyDescent="0.35">
      <c r="A38" s="92">
        <v>2</v>
      </c>
      <c r="B38" s="85" t="s">
        <v>91</v>
      </c>
      <c r="C38" s="111">
        <v>1987</v>
      </c>
      <c r="D38" s="85" t="s">
        <v>92</v>
      </c>
      <c r="E38" s="93">
        <v>78.2</v>
      </c>
      <c r="F38" s="87">
        <f>POWER(10,(0.794358141*(LOG10(E38/174.393)*LOG10(E38/174.393))))</f>
        <v>1.2484703118883782</v>
      </c>
      <c r="G38" s="150">
        <v>70</v>
      </c>
      <c r="H38" s="149">
        <v>75</v>
      </c>
      <c r="I38" s="155" t="s">
        <v>116</v>
      </c>
      <c r="J38" s="168">
        <v>95</v>
      </c>
      <c r="K38" s="149">
        <v>102</v>
      </c>
      <c r="L38" s="175">
        <v>105</v>
      </c>
      <c r="M38" s="94">
        <f>MAX(G38:I38)</f>
        <v>75</v>
      </c>
      <c r="N38" s="95">
        <f>MAX(J38:L38)</f>
        <v>105</v>
      </c>
      <c r="O38" s="72">
        <f>M38+N38</f>
        <v>180</v>
      </c>
      <c r="P38" s="96" t="s">
        <v>113</v>
      </c>
      <c r="Q38" s="97">
        <f>F38*O38</f>
        <v>224.72465613990806</v>
      </c>
    </row>
    <row r="39" spans="1:18" x14ac:dyDescent="0.3">
      <c r="A39" s="197" t="s">
        <v>93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8" ht="15" thickBot="1" x14ac:dyDescent="0.35">
      <c r="A40" s="92">
        <v>1</v>
      </c>
      <c r="B40" s="100" t="s">
        <v>94</v>
      </c>
      <c r="C40" s="111">
        <v>1971</v>
      </c>
      <c r="D40" s="100">
        <v>35</v>
      </c>
      <c r="E40" s="101">
        <v>104.4</v>
      </c>
      <c r="F40" s="102">
        <f>POWER(10,(0.794358141*(LOG10(E40/174.393)*LOG10(E40/174.393))))</f>
        <v>1.0950700907856634</v>
      </c>
      <c r="G40" s="160">
        <v>110</v>
      </c>
      <c r="H40" s="164">
        <v>115</v>
      </c>
      <c r="I40" s="161" t="s">
        <v>121</v>
      </c>
      <c r="J40" s="176">
        <v>146</v>
      </c>
      <c r="K40" s="162" t="s">
        <v>126</v>
      </c>
      <c r="L40" s="178" t="s">
        <v>126</v>
      </c>
      <c r="M40" s="103">
        <f>MAX(G40:I40)</f>
        <v>115</v>
      </c>
      <c r="N40" s="104">
        <f>MAX(J40:L40)</f>
        <v>146</v>
      </c>
      <c r="O40" s="105">
        <f>M40+N40</f>
        <v>261</v>
      </c>
      <c r="P40" s="106" t="s">
        <v>113</v>
      </c>
      <c r="Q40" s="107">
        <f>F40*O40</f>
        <v>285.81329369505818</v>
      </c>
    </row>
    <row r="41" spans="1:18" ht="15" thickBot="1" x14ac:dyDescent="0.35">
      <c r="A41" s="92">
        <v>2</v>
      </c>
      <c r="B41" s="85" t="s">
        <v>95</v>
      </c>
      <c r="C41" s="111">
        <v>1995</v>
      </c>
      <c r="D41" s="85" t="s">
        <v>43</v>
      </c>
      <c r="E41" s="93">
        <v>103.6</v>
      </c>
      <c r="F41" s="78">
        <f t="shared" ref="F41:F43" si="1">POWER(10,(0.794358141*(LOG10(E41/174.393)*LOG10(E41/174.393))))</f>
        <v>1.0980786406350198</v>
      </c>
      <c r="G41" s="150">
        <v>110</v>
      </c>
      <c r="H41" s="165">
        <v>115</v>
      </c>
      <c r="I41" s="166">
        <v>120</v>
      </c>
      <c r="J41" s="168">
        <v>140</v>
      </c>
      <c r="K41" s="149">
        <v>145</v>
      </c>
      <c r="L41" s="170">
        <v>150</v>
      </c>
      <c r="M41" s="94">
        <f>MAX(G41:I41)</f>
        <v>120</v>
      </c>
      <c r="N41" s="95">
        <f>MAX(J41:L41)</f>
        <v>150</v>
      </c>
      <c r="O41" s="72">
        <f>M41+N41</f>
        <v>270</v>
      </c>
      <c r="P41" s="96" t="s">
        <v>112</v>
      </c>
      <c r="Q41" s="97">
        <f>F41*O41</f>
        <v>296.48123297145537</v>
      </c>
    </row>
    <row r="42" spans="1:18" ht="15" thickBot="1" x14ac:dyDescent="0.35">
      <c r="A42" s="92">
        <v>3</v>
      </c>
      <c r="B42" s="85" t="s">
        <v>96</v>
      </c>
      <c r="C42" s="111">
        <v>1963</v>
      </c>
      <c r="D42" s="85" t="s">
        <v>92</v>
      </c>
      <c r="E42" s="93">
        <v>98.4</v>
      </c>
      <c r="F42" s="78">
        <f t="shared" si="1"/>
        <v>1.1196100981383548</v>
      </c>
      <c r="G42" s="146">
        <v>65</v>
      </c>
      <c r="H42" s="149">
        <v>68</v>
      </c>
      <c r="I42" s="152">
        <v>70</v>
      </c>
      <c r="J42" s="168">
        <v>85</v>
      </c>
      <c r="K42" s="149">
        <v>90</v>
      </c>
      <c r="L42" s="170">
        <v>95</v>
      </c>
      <c r="M42" s="94">
        <f>MAX(G42:I42)</f>
        <v>70</v>
      </c>
      <c r="N42" s="95">
        <f>MAX(J42:L42)</f>
        <v>95</v>
      </c>
      <c r="O42" s="72">
        <f>M42+N42</f>
        <v>165</v>
      </c>
      <c r="P42" s="96">
        <v>4</v>
      </c>
      <c r="Q42" s="97">
        <f>F42*O42</f>
        <v>184.73566619282855</v>
      </c>
    </row>
    <row r="43" spans="1:18" ht="15" thickBot="1" x14ac:dyDescent="0.35">
      <c r="A43" s="92">
        <v>4</v>
      </c>
      <c r="B43" s="85" t="s">
        <v>97</v>
      </c>
      <c r="C43" s="111">
        <v>1990</v>
      </c>
      <c r="D43" s="85" t="s">
        <v>98</v>
      </c>
      <c r="E43" s="99">
        <v>101.5</v>
      </c>
      <c r="F43" s="78">
        <f t="shared" si="1"/>
        <v>1.1063485088526979</v>
      </c>
      <c r="G43" s="147">
        <v>65</v>
      </c>
      <c r="H43" s="151">
        <v>70</v>
      </c>
      <c r="I43" s="154">
        <v>76</v>
      </c>
      <c r="J43" s="167">
        <v>80</v>
      </c>
      <c r="K43" s="151">
        <v>90</v>
      </c>
      <c r="L43" s="173" t="s">
        <v>122</v>
      </c>
      <c r="M43" s="94">
        <f>MAX(G43:I43)</f>
        <v>76</v>
      </c>
      <c r="N43" s="95">
        <f>MAX(J43:L43)</f>
        <v>90</v>
      </c>
      <c r="O43" s="72">
        <f>M43+N43</f>
        <v>166</v>
      </c>
      <c r="P43" s="96" t="s">
        <v>114</v>
      </c>
      <c r="Q43" s="97">
        <f>F43*O43</f>
        <v>183.65385246954784</v>
      </c>
      <c r="R43" s="1"/>
    </row>
    <row r="44" spans="1:18" x14ac:dyDescent="0.3">
      <c r="A44" s="37"/>
      <c r="B44" s="4" t="s">
        <v>23</v>
      </c>
      <c r="C44" s="38" t="s">
        <v>24</v>
      </c>
      <c r="D44" s="38"/>
      <c r="E44" s="38"/>
      <c r="F44" s="4" t="s">
        <v>25</v>
      </c>
      <c r="G44" s="194"/>
      <c r="H44" s="194"/>
      <c r="I44" s="37"/>
      <c r="J44" s="37"/>
      <c r="K44" s="39"/>
      <c r="L44" s="195" t="s">
        <v>26</v>
      </c>
      <c r="M44" s="195"/>
      <c r="N44" s="40" t="s">
        <v>33</v>
      </c>
      <c r="O44" s="37"/>
      <c r="P44" s="37"/>
      <c r="Q44" s="41"/>
      <c r="R44" s="42"/>
    </row>
    <row r="45" spans="1:18" x14ac:dyDescent="0.3">
      <c r="A45" s="37"/>
      <c r="B45" s="4" t="s">
        <v>27</v>
      </c>
      <c r="C45" s="38" t="s">
        <v>28</v>
      </c>
      <c r="D45" s="38"/>
      <c r="E45" s="38"/>
      <c r="F45" s="43"/>
      <c r="G45" s="44" t="s">
        <v>29</v>
      </c>
      <c r="H45" s="44"/>
      <c r="I45" s="37"/>
      <c r="J45" s="37"/>
      <c r="K45" s="39"/>
      <c r="L45" s="45"/>
      <c r="M45" s="46"/>
      <c r="N45" s="40" t="s">
        <v>99</v>
      </c>
      <c r="O45" s="37"/>
      <c r="P45" s="37"/>
      <c r="Q45" s="41"/>
      <c r="R45" s="42"/>
    </row>
    <row r="46" spans="1:18" x14ac:dyDescent="0.3">
      <c r="E46" s="47"/>
      <c r="F46" s="43"/>
      <c r="G46" s="196"/>
      <c r="H46" s="196"/>
      <c r="I46" s="37"/>
      <c r="J46" s="37"/>
      <c r="K46" s="39"/>
      <c r="L46" s="43"/>
      <c r="M46" s="43"/>
      <c r="N46" s="50" t="s">
        <v>115</v>
      </c>
      <c r="O46" s="43"/>
      <c r="P46" s="37"/>
      <c r="Q46" s="41"/>
      <c r="R46" s="42"/>
    </row>
    <row r="47" spans="1:18" x14ac:dyDescent="0.3">
      <c r="A47" s="51"/>
      <c r="B47" s="52"/>
      <c r="C47" s="53"/>
      <c r="D47" s="53"/>
      <c r="E47" s="47"/>
      <c r="F47" s="54"/>
      <c r="G47" s="37"/>
      <c r="H47" s="39"/>
      <c r="I47" s="37"/>
      <c r="J47" s="37"/>
      <c r="K47" s="39"/>
      <c r="L47" s="43"/>
      <c r="M47" s="43"/>
      <c r="N47" s="43"/>
      <c r="O47" s="43"/>
      <c r="P47" s="37"/>
      <c r="Q47" s="41"/>
      <c r="R47" s="7"/>
    </row>
    <row r="48" spans="1:18" x14ac:dyDescent="0.3">
      <c r="A48" s="55"/>
      <c r="B48" s="55"/>
      <c r="C48" s="55"/>
      <c r="D48" s="5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4" x14ac:dyDescent="0.3">
      <c r="A49" s="56"/>
      <c r="B49" s="56"/>
      <c r="C49" s="57"/>
      <c r="D49" s="58"/>
    </row>
    <row r="50" spans="1:4" x14ac:dyDescent="0.3">
      <c r="A50" s="56"/>
      <c r="B50" s="56"/>
      <c r="C50" s="57"/>
      <c r="D50" s="58"/>
    </row>
    <row r="51" spans="1:4" x14ac:dyDescent="0.3">
      <c r="A51" s="56"/>
      <c r="B51" s="56"/>
      <c r="C51" s="57"/>
      <c r="D51" s="58"/>
    </row>
    <row r="52" spans="1:4" x14ac:dyDescent="0.3">
      <c r="A52" s="56"/>
      <c r="B52" s="56"/>
      <c r="C52" s="57"/>
      <c r="D52" s="58"/>
    </row>
    <row r="53" spans="1:4" x14ac:dyDescent="0.3">
      <c r="A53" s="56"/>
      <c r="B53" s="56"/>
      <c r="C53" s="57"/>
      <c r="D53" s="58"/>
    </row>
    <row r="54" spans="1:4" x14ac:dyDescent="0.3">
      <c r="A54" s="56"/>
      <c r="B54" s="56"/>
      <c r="C54" s="57"/>
      <c r="D54" s="58"/>
    </row>
    <row r="55" spans="1:4" x14ac:dyDescent="0.3">
      <c r="A55" s="56"/>
      <c r="B55" s="56"/>
      <c r="C55" s="57"/>
      <c r="D55" s="58"/>
    </row>
    <row r="56" spans="1:4" x14ac:dyDescent="0.3">
      <c r="A56" s="56"/>
      <c r="B56" s="56"/>
      <c r="C56" s="57"/>
      <c r="D56" s="58"/>
    </row>
    <row r="58" spans="1:4" x14ac:dyDescent="0.3">
      <c r="A58" s="59"/>
      <c r="B58" s="60"/>
      <c r="C58" s="59"/>
      <c r="D58" s="59"/>
    </row>
    <row r="59" spans="1:4" x14ac:dyDescent="0.3">
      <c r="A59" s="55"/>
      <c r="B59" s="55"/>
      <c r="C59" s="55"/>
      <c r="D59" s="55"/>
    </row>
  </sheetData>
  <sheetProtection selectLockedCells="1" selectUnlockedCells="1"/>
  <mergeCells count="49">
    <mergeCell ref="A20:Q20"/>
    <mergeCell ref="A33:Q33"/>
    <mergeCell ref="A36:Q36"/>
    <mergeCell ref="G46:H46"/>
    <mergeCell ref="Q28:Q29"/>
    <mergeCell ref="A30:Q30"/>
    <mergeCell ref="A39:Q39"/>
    <mergeCell ref="G44:H44"/>
    <mergeCell ref="L44:M44"/>
    <mergeCell ref="G28:I28"/>
    <mergeCell ref="J28:L28"/>
    <mergeCell ref="M28:M29"/>
    <mergeCell ref="N28:N29"/>
    <mergeCell ref="O28:O29"/>
    <mergeCell ref="P28:P29"/>
    <mergeCell ref="A28:A29"/>
    <mergeCell ref="B28:B29"/>
    <mergeCell ref="C28:C29"/>
    <mergeCell ref="D28:D29"/>
    <mergeCell ref="E28:E29"/>
    <mergeCell ref="F28:F29"/>
    <mergeCell ref="G22:H22"/>
    <mergeCell ref="L22:M22"/>
    <mergeCell ref="G24:H24"/>
    <mergeCell ref="A27:F27"/>
    <mergeCell ref="G27:L27"/>
    <mergeCell ref="M27:Q27"/>
    <mergeCell ref="Q8:Q9"/>
    <mergeCell ref="A10:Q10"/>
    <mergeCell ref="A14:Q14"/>
    <mergeCell ref="A18:Q18"/>
    <mergeCell ref="G8:I8"/>
    <mergeCell ref="J8:L8"/>
    <mergeCell ref="M8:M9"/>
    <mergeCell ref="N8:N9"/>
    <mergeCell ref="O8:O9"/>
    <mergeCell ref="P8:P9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7:F7"/>
    <mergeCell ref="G7:L7"/>
    <mergeCell ref="M7:Q7"/>
  </mergeCells>
  <pageMargins left="0.19685039370078741" right="0.19685039370078741" top="0.19685039370078741" bottom="0.19685039370078741" header="0.51181102362204722" footer="0.51181102362204722"/>
  <pageSetup paperSize="9" scale="90" firstPageNumber="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topLeftCell="A16" workbookViewId="0">
      <selection activeCell="F17" sqref="F17"/>
    </sheetView>
  </sheetViews>
  <sheetFormatPr defaultRowHeight="14.4" x14ac:dyDescent="0.3"/>
  <cols>
    <col min="1" max="1" width="5.5546875" customWidth="1"/>
    <col min="2" max="2" width="19" customWidth="1"/>
    <col min="3" max="3" width="14.44140625" customWidth="1"/>
  </cols>
  <sheetData>
    <row r="2" spans="1:4" x14ac:dyDescent="0.3">
      <c r="B2" t="s">
        <v>41</v>
      </c>
    </row>
    <row r="3" spans="1:4" x14ac:dyDescent="0.3">
      <c r="A3" s="55" t="s">
        <v>15</v>
      </c>
      <c r="B3" s="55" t="s">
        <v>7</v>
      </c>
      <c r="C3" s="55" t="s">
        <v>9</v>
      </c>
      <c r="D3" s="55" t="s">
        <v>40</v>
      </c>
    </row>
    <row r="4" spans="1:4" x14ac:dyDescent="0.3">
      <c r="A4" s="55">
        <v>1</v>
      </c>
      <c r="B4" s="61" t="s">
        <v>42</v>
      </c>
      <c r="C4" s="62" t="s">
        <v>43</v>
      </c>
      <c r="D4" s="63">
        <v>267.00030256722084</v>
      </c>
    </row>
    <row r="5" spans="1:4" x14ac:dyDescent="0.3">
      <c r="A5" s="55">
        <v>1</v>
      </c>
      <c r="B5" s="61" t="s">
        <v>44</v>
      </c>
      <c r="C5" s="62" t="s">
        <v>43</v>
      </c>
      <c r="D5" s="63">
        <v>258.26710176366015</v>
      </c>
    </row>
    <row r="6" spans="1:4" x14ac:dyDescent="0.3">
      <c r="A6" s="55">
        <v>1</v>
      </c>
      <c r="B6" s="61" t="s">
        <v>45</v>
      </c>
      <c r="C6" s="62" t="s">
        <v>43</v>
      </c>
      <c r="D6" s="63">
        <v>250.83982286195166</v>
      </c>
    </row>
    <row r="7" spans="1:4" x14ac:dyDescent="0.3">
      <c r="A7" s="55">
        <v>1</v>
      </c>
      <c r="B7" s="56" t="s">
        <v>46</v>
      </c>
      <c r="C7" s="57" t="s">
        <v>43</v>
      </c>
      <c r="D7" s="58">
        <v>209.14136751127828</v>
      </c>
    </row>
    <row r="8" spans="1:4" x14ac:dyDescent="0.3">
      <c r="A8" s="55">
        <v>1</v>
      </c>
      <c r="B8" s="61" t="s">
        <v>47</v>
      </c>
      <c r="C8" s="62" t="s">
        <v>43</v>
      </c>
      <c r="D8" s="63">
        <v>176.41195475659845</v>
      </c>
    </row>
    <row r="9" spans="1:4" x14ac:dyDescent="0.3">
      <c r="A9" s="55">
        <v>1</v>
      </c>
      <c r="B9" s="56" t="s">
        <v>31</v>
      </c>
      <c r="C9" s="57" t="s">
        <v>43</v>
      </c>
      <c r="D9" s="58">
        <v>172.40925593767241</v>
      </c>
    </row>
    <row r="10" spans="1:4" x14ac:dyDescent="0.3">
      <c r="A10" s="55">
        <v>1</v>
      </c>
      <c r="B10" s="56" t="s">
        <v>22</v>
      </c>
      <c r="C10" s="57" t="s">
        <v>43</v>
      </c>
      <c r="D10" s="58">
        <v>151.08492129345146</v>
      </c>
    </row>
    <row r="11" spans="1:4" x14ac:dyDescent="0.3">
      <c r="A11" s="64"/>
      <c r="B11" s="65"/>
      <c r="C11" s="66"/>
      <c r="D11" s="67">
        <f>SUM(D4:D10)</f>
        <v>1485.1547266918333</v>
      </c>
    </row>
    <row r="13" spans="1:4" x14ac:dyDescent="0.3">
      <c r="A13" s="55">
        <v>2</v>
      </c>
      <c r="B13" s="61" t="s">
        <v>37</v>
      </c>
      <c r="C13" s="62" t="s">
        <v>18</v>
      </c>
      <c r="D13" s="63">
        <v>251.26781357186957</v>
      </c>
    </row>
    <row r="14" spans="1:4" x14ac:dyDescent="0.3">
      <c r="A14" s="55">
        <v>2</v>
      </c>
      <c r="B14" s="61" t="s">
        <v>32</v>
      </c>
      <c r="C14" s="62" t="s">
        <v>18</v>
      </c>
      <c r="D14" s="63">
        <v>212.48847989820655</v>
      </c>
    </row>
    <row r="15" spans="1:4" x14ac:dyDescent="0.3">
      <c r="A15" s="55">
        <v>2</v>
      </c>
      <c r="B15" s="56" t="s">
        <v>19</v>
      </c>
      <c r="C15" s="57" t="s">
        <v>18</v>
      </c>
      <c r="D15" s="58">
        <v>200.32821285693291</v>
      </c>
    </row>
    <row r="16" spans="1:4" x14ac:dyDescent="0.3">
      <c r="A16" s="55">
        <v>2</v>
      </c>
      <c r="B16" s="61" t="s">
        <v>48</v>
      </c>
      <c r="C16" s="62" t="s">
        <v>18</v>
      </c>
      <c r="D16" s="63">
        <v>181.91814026604891</v>
      </c>
    </row>
    <row r="17" spans="1:4" x14ac:dyDescent="0.3">
      <c r="A17" s="55">
        <v>2</v>
      </c>
      <c r="B17" s="56" t="s">
        <v>49</v>
      </c>
      <c r="C17" s="57" t="s">
        <v>18</v>
      </c>
      <c r="D17" s="58">
        <v>165.04770870473374</v>
      </c>
    </row>
    <row r="18" spans="1:4" x14ac:dyDescent="0.3">
      <c r="A18" s="55">
        <v>2</v>
      </c>
      <c r="B18" s="56" t="s">
        <v>50</v>
      </c>
      <c r="C18" s="57" t="s">
        <v>18</v>
      </c>
      <c r="D18" s="58">
        <v>156.29461241368855</v>
      </c>
    </row>
    <row r="19" spans="1:4" x14ac:dyDescent="0.3">
      <c r="A19" s="55">
        <v>2</v>
      </c>
      <c r="B19" s="56" t="s">
        <v>51</v>
      </c>
      <c r="C19" s="57" t="s">
        <v>18</v>
      </c>
      <c r="D19" s="58">
        <v>122.24732505806871</v>
      </c>
    </row>
    <row r="20" spans="1:4" x14ac:dyDescent="0.3">
      <c r="D20" s="68">
        <f>SUM(D13:D19)</f>
        <v>1289.592292769549</v>
      </c>
    </row>
    <row r="21" spans="1:4" x14ac:dyDescent="0.3">
      <c r="A21" s="55">
        <v>3</v>
      </c>
      <c r="B21" s="61" t="s">
        <v>34</v>
      </c>
      <c r="C21" s="62" t="s">
        <v>52</v>
      </c>
      <c r="D21" s="63">
        <v>222.03561678812005</v>
      </c>
    </row>
    <row r="22" spans="1:4" x14ac:dyDescent="0.3">
      <c r="A22" s="55">
        <v>3</v>
      </c>
      <c r="B22" s="61" t="s">
        <v>36</v>
      </c>
      <c r="C22" s="61" t="s">
        <v>52</v>
      </c>
      <c r="D22" s="63">
        <v>191.27548162375703</v>
      </c>
    </row>
    <row r="23" spans="1:4" x14ac:dyDescent="0.3">
      <c r="A23" s="55">
        <v>3</v>
      </c>
      <c r="B23" s="56" t="s">
        <v>20</v>
      </c>
      <c r="C23" s="57" t="s">
        <v>52</v>
      </c>
      <c r="D23" s="58">
        <v>162.62147093793232</v>
      </c>
    </row>
    <row r="24" spans="1:4" x14ac:dyDescent="0.3">
      <c r="A24" s="55">
        <v>3</v>
      </c>
      <c r="B24" s="61" t="s">
        <v>53</v>
      </c>
      <c r="C24" s="62" t="s">
        <v>52</v>
      </c>
      <c r="D24" s="63">
        <v>161.84242545138892</v>
      </c>
    </row>
    <row r="25" spans="1:4" x14ac:dyDescent="0.3">
      <c r="A25" s="55">
        <v>3</v>
      </c>
      <c r="B25" s="61" t="s">
        <v>39</v>
      </c>
      <c r="C25" s="62" t="s">
        <v>52</v>
      </c>
      <c r="D25" s="63">
        <v>161.12314345834091</v>
      </c>
    </row>
    <row r="26" spans="1:4" x14ac:dyDescent="0.3">
      <c r="A26" s="55">
        <v>3</v>
      </c>
      <c r="B26" s="56" t="s">
        <v>21</v>
      </c>
      <c r="C26" s="57" t="s">
        <v>52</v>
      </c>
      <c r="D26" s="58">
        <v>160.36123574175858</v>
      </c>
    </row>
    <row r="27" spans="1:4" x14ac:dyDescent="0.3">
      <c r="A27" s="55">
        <v>3</v>
      </c>
      <c r="B27" s="61" t="s">
        <v>38</v>
      </c>
      <c r="C27" s="62" t="s">
        <v>52</v>
      </c>
      <c r="D27" s="63">
        <v>159.27349806327163</v>
      </c>
    </row>
    <row r="28" spans="1:4" x14ac:dyDescent="0.3">
      <c r="D28" s="68">
        <f>SUM(D21:D27)</f>
        <v>1218.5328720645693</v>
      </c>
    </row>
    <row r="29" spans="1:4" x14ac:dyDescent="0.3">
      <c r="A29" s="55">
        <v>4</v>
      </c>
      <c r="B29" s="61" t="s">
        <v>54</v>
      </c>
      <c r="C29" s="62" t="s">
        <v>55</v>
      </c>
      <c r="D29" s="63">
        <v>221.34216656063182</v>
      </c>
    </row>
    <row r="30" spans="1:4" x14ac:dyDescent="0.3">
      <c r="A30" s="55">
        <v>4</v>
      </c>
      <c r="B30" s="61" t="s">
        <v>56</v>
      </c>
      <c r="C30" s="62" t="s">
        <v>55</v>
      </c>
      <c r="D30" s="63">
        <v>216.45321387995918</v>
      </c>
    </row>
    <row r="31" spans="1:4" x14ac:dyDescent="0.3">
      <c r="A31" s="55">
        <v>4</v>
      </c>
      <c r="B31" s="61" t="s">
        <v>57</v>
      </c>
      <c r="C31" s="62" t="s">
        <v>55</v>
      </c>
      <c r="D31" s="63">
        <v>216.38637118721766</v>
      </c>
    </row>
    <row r="32" spans="1:4" x14ac:dyDescent="0.3">
      <c r="A32" s="55">
        <v>4</v>
      </c>
      <c r="B32" s="61" t="s">
        <v>58</v>
      </c>
      <c r="C32" s="61" t="s">
        <v>55</v>
      </c>
      <c r="D32" s="63">
        <v>165.89506533992596</v>
      </c>
    </row>
    <row r="33" spans="1:4" x14ac:dyDescent="0.3">
      <c r="A33" s="55">
        <v>4</v>
      </c>
      <c r="B33" s="61" t="s">
        <v>59</v>
      </c>
      <c r="C33" s="62" t="s">
        <v>55</v>
      </c>
      <c r="D33" s="63">
        <v>163.08996065112436</v>
      </c>
    </row>
    <row r="34" spans="1:4" x14ac:dyDescent="0.3">
      <c r="A34" s="55">
        <v>4</v>
      </c>
      <c r="B34" s="61" t="s">
        <v>60</v>
      </c>
      <c r="C34" s="62" t="s">
        <v>55</v>
      </c>
      <c r="D34" s="63">
        <v>162.8868146604697</v>
      </c>
    </row>
    <row r="35" spans="1:4" x14ac:dyDescent="0.3">
      <c r="D35" s="68">
        <f>SUM(D29:D34)</f>
        <v>1146.0535922793285</v>
      </c>
    </row>
    <row r="36" spans="1:4" x14ac:dyDescent="0.3">
      <c r="A36" s="55">
        <v>5</v>
      </c>
      <c r="B36" s="61" t="s">
        <v>61</v>
      </c>
      <c r="C36" s="62" t="s">
        <v>62</v>
      </c>
      <c r="D36" s="63">
        <v>272.30928386080745</v>
      </c>
    </row>
    <row r="37" spans="1:4" x14ac:dyDescent="0.3">
      <c r="A37" s="55">
        <v>5</v>
      </c>
      <c r="B37" s="61" t="s">
        <v>63</v>
      </c>
      <c r="C37" s="62" t="s">
        <v>62</v>
      </c>
      <c r="D37" s="63">
        <v>220.86936023885286</v>
      </c>
    </row>
    <row r="38" spans="1:4" x14ac:dyDescent="0.3">
      <c r="A38" s="55">
        <v>5</v>
      </c>
      <c r="B38" s="61" t="s">
        <v>64</v>
      </c>
      <c r="C38" s="62" t="s">
        <v>62</v>
      </c>
      <c r="D38" s="63">
        <v>210.90971473987759</v>
      </c>
    </row>
    <row r="39" spans="1:4" x14ac:dyDescent="0.3">
      <c r="D39" s="68">
        <f>SUM(D36:D38)</f>
        <v>704.08835883953793</v>
      </c>
    </row>
    <row r="40" spans="1:4" x14ac:dyDescent="0.3">
      <c r="A40" s="55">
        <v>6</v>
      </c>
      <c r="B40" s="61" t="s">
        <v>35</v>
      </c>
      <c r="C40" s="69" t="s">
        <v>65</v>
      </c>
      <c r="D40" s="63">
        <v>259.4166343344325</v>
      </c>
    </row>
    <row r="41" spans="1:4" x14ac:dyDescent="0.3">
      <c r="A41" s="55">
        <v>7</v>
      </c>
      <c r="B41" s="61" t="s">
        <v>66</v>
      </c>
      <c r="C41" s="62" t="s">
        <v>17</v>
      </c>
      <c r="D41" s="63">
        <v>151.43746205825764</v>
      </c>
    </row>
    <row r="43" spans="1:4" x14ac:dyDescent="0.3">
      <c r="A43" s="55">
        <v>1</v>
      </c>
      <c r="B43" s="56" t="s">
        <v>67</v>
      </c>
      <c r="C43" s="57" t="s">
        <v>68</v>
      </c>
      <c r="D43" s="58">
        <v>0</v>
      </c>
    </row>
    <row r="44" spans="1:4" x14ac:dyDescent="0.3">
      <c r="A44" s="55">
        <v>2</v>
      </c>
      <c r="B44" s="56" t="s">
        <v>69</v>
      </c>
      <c r="C44" s="57" t="s">
        <v>68</v>
      </c>
      <c r="D44" s="58"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Protokoll</vt:lpstr>
      <vt:lpstr>Klubid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 EDU</dc:creator>
  <cp:lastModifiedBy>User</cp:lastModifiedBy>
  <cp:lastPrinted>2016-10-16T07:11:39Z</cp:lastPrinted>
  <dcterms:created xsi:type="dcterms:W3CDTF">2016-02-20T09:05:54Z</dcterms:created>
  <dcterms:modified xsi:type="dcterms:W3CDTF">2016-10-16T07:14:06Z</dcterms:modified>
</cp:coreProperties>
</file>